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Admission Trends\2024\"/>
    </mc:Choice>
  </mc:AlternateContent>
  <xr:revisionPtr revIDLastSave="0" documentId="13_ncr:1_{08231193-20C9-402A-860C-F77E072A9248}" xr6:coauthVersionLast="46" xr6:coauthVersionMax="47" xr10:uidLastSave="{00000000-0000-0000-0000-000000000000}"/>
  <bookViews>
    <workbookView xWindow="-120" yWindow="-120" windowWidth="24240" windowHeight="13140" xr2:uid="{8EC43D53-61BF-4C9E-B5C4-B345F3C23FD5}"/>
  </bookViews>
  <sheets>
    <sheet name="Fresh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0" i="5" l="1"/>
  <c r="G110" i="5"/>
  <c r="F110" i="5"/>
  <c r="G55" i="5"/>
  <c r="F55" i="5"/>
  <c r="H55" i="5"/>
  <c r="T179" i="5" l="1"/>
  <c r="S179" i="5"/>
  <c r="R179" i="5"/>
  <c r="Q179" i="5"/>
  <c r="P179" i="5"/>
  <c r="O179" i="5"/>
  <c r="N179" i="5"/>
  <c r="M179" i="5"/>
  <c r="L179" i="5"/>
  <c r="H179" i="5"/>
  <c r="T91" i="5"/>
  <c r="Q91" i="5"/>
  <c r="N91" i="5"/>
  <c r="K91" i="5"/>
  <c r="H91" i="5"/>
  <c r="G91" i="5"/>
  <c r="H77" i="5"/>
  <c r="F77" i="5"/>
  <c r="G77" i="5"/>
  <c r="F179" i="5"/>
  <c r="G179" i="5"/>
  <c r="H97" i="5"/>
  <c r="G97" i="5"/>
  <c r="F97" i="5"/>
  <c r="S91" i="5"/>
  <c r="R91" i="5"/>
  <c r="P91" i="5"/>
  <c r="O91" i="5"/>
  <c r="M91" i="5"/>
  <c r="L91" i="5"/>
  <c r="J91" i="5"/>
  <c r="I91" i="5"/>
  <c r="F91" i="5"/>
  <c r="H82" i="5"/>
  <c r="G82" i="5"/>
  <c r="F82" i="5"/>
  <c r="H71" i="5"/>
  <c r="G71" i="5"/>
  <c r="F71" i="5"/>
  <c r="H65" i="5"/>
  <c r="G65" i="5"/>
  <c r="F65" i="5"/>
  <c r="H60" i="5"/>
  <c r="G60" i="5"/>
  <c r="F60" i="5"/>
  <c r="H50" i="5"/>
  <c r="G50" i="5"/>
  <c r="F50" i="5"/>
  <c r="H168" i="5"/>
  <c r="G168" i="5"/>
  <c r="F168" i="5"/>
  <c r="H162" i="5"/>
  <c r="F162" i="5"/>
  <c r="G162" i="5"/>
  <c r="H155" i="5"/>
  <c r="G155" i="5"/>
  <c r="F155" i="5"/>
  <c r="H151" i="5"/>
  <c r="G151" i="5"/>
  <c r="F151" i="5"/>
  <c r="H145" i="5"/>
  <c r="G145" i="5"/>
  <c r="F145" i="5"/>
  <c r="H141" i="5"/>
  <c r="G141" i="5"/>
  <c r="F141" i="5"/>
  <c r="H137" i="5"/>
  <c r="G137" i="5"/>
  <c r="F137" i="5"/>
  <c r="H131" i="5"/>
  <c r="G131" i="5"/>
  <c r="F131" i="5"/>
  <c r="H125" i="5"/>
  <c r="G125" i="5"/>
  <c r="F125" i="5"/>
  <c r="H116" i="5"/>
  <c r="G116" i="5"/>
  <c r="F116" i="5"/>
  <c r="H44" i="5"/>
  <c r="G44" i="5"/>
  <c r="F44" i="5"/>
  <c r="H37" i="5"/>
  <c r="G37" i="5"/>
  <c r="F37" i="5"/>
  <c r="H32" i="5"/>
  <c r="G32" i="5"/>
  <c r="F32" i="5"/>
  <c r="H28" i="5"/>
  <c r="G28" i="5"/>
  <c r="F28" i="5"/>
  <c r="H172" i="5" l="1"/>
  <c r="F172" i="5"/>
  <c r="G133" i="5"/>
  <c r="H133" i="5"/>
  <c r="F133" i="5"/>
  <c r="G172" i="5"/>
  <c r="K155" i="5"/>
  <c r="K55" i="5"/>
  <c r="J55" i="5"/>
  <c r="I55" i="5"/>
  <c r="F184" i="5" l="1"/>
  <c r="H184" i="5"/>
  <c r="G184" i="5"/>
  <c r="J162" i="5"/>
  <c r="I162" i="5"/>
  <c r="J155" i="5"/>
  <c r="I155" i="5"/>
  <c r="I37" i="5"/>
  <c r="K179" i="5" l="1"/>
  <c r="J179" i="5"/>
  <c r="I179" i="5"/>
  <c r="K168" i="5"/>
  <c r="J168" i="5"/>
  <c r="I168" i="5"/>
  <c r="K162" i="5"/>
  <c r="K151" i="5"/>
  <c r="J151" i="5"/>
  <c r="I151" i="5"/>
  <c r="K145" i="5"/>
  <c r="J145" i="5"/>
  <c r="I145" i="5"/>
  <c r="K141" i="5"/>
  <c r="J141" i="5"/>
  <c r="I141" i="5"/>
  <c r="K137" i="5"/>
  <c r="J137" i="5"/>
  <c r="I137" i="5"/>
  <c r="K131" i="5"/>
  <c r="J131" i="5"/>
  <c r="I131" i="5"/>
  <c r="K125" i="5"/>
  <c r="J125" i="5"/>
  <c r="I125" i="5"/>
  <c r="K116" i="5"/>
  <c r="J116" i="5"/>
  <c r="I116" i="5"/>
  <c r="K97" i="5"/>
  <c r="J97" i="5"/>
  <c r="I97" i="5"/>
  <c r="K82" i="5"/>
  <c r="J82" i="5"/>
  <c r="I82" i="5"/>
  <c r="K77" i="5"/>
  <c r="J77" i="5"/>
  <c r="I77" i="5"/>
  <c r="K71" i="5"/>
  <c r="J71" i="5"/>
  <c r="I71" i="5"/>
  <c r="K65" i="5"/>
  <c r="J65" i="5"/>
  <c r="I65" i="5"/>
  <c r="K60" i="5"/>
  <c r="J60" i="5"/>
  <c r="I60" i="5"/>
  <c r="K50" i="5"/>
  <c r="J50" i="5"/>
  <c r="I50" i="5"/>
  <c r="K44" i="5"/>
  <c r="J44" i="5"/>
  <c r="I44" i="5"/>
  <c r="K37" i="5"/>
  <c r="J37" i="5"/>
  <c r="K32" i="5"/>
  <c r="J32" i="5"/>
  <c r="I32" i="5"/>
  <c r="K28" i="5"/>
  <c r="J28" i="5"/>
  <c r="I28" i="5"/>
  <c r="T44" i="5"/>
  <c r="S44" i="5"/>
  <c r="R44" i="5"/>
  <c r="Q44" i="5"/>
  <c r="P44" i="5"/>
  <c r="O44" i="5"/>
  <c r="N168" i="5"/>
  <c r="N162" i="5"/>
  <c r="N151" i="5"/>
  <c r="N145" i="5"/>
  <c r="N141" i="5"/>
  <c r="N137" i="5"/>
  <c r="N131" i="5"/>
  <c r="N125" i="5"/>
  <c r="N116" i="5"/>
  <c r="N97" i="5"/>
  <c r="N82" i="5"/>
  <c r="N77" i="5"/>
  <c r="N71" i="5"/>
  <c r="N65" i="5"/>
  <c r="N60" i="5"/>
  <c r="N50" i="5"/>
  <c r="N44" i="5"/>
  <c r="N37" i="5"/>
  <c r="N32" i="5"/>
  <c r="N28" i="5"/>
  <c r="I172" i="5" l="1"/>
  <c r="J172" i="5"/>
  <c r="N110" i="5"/>
  <c r="N172" i="5"/>
  <c r="K172" i="5"/>
  <c r="I110" i="5"/>
  <c r="J110" i="5"/>
  <c r="K110" i="5"/>
  <c r="J133" i="5"/>
  <c r="K133" i="5"/>
  <c r="I133" i="5"/>
  <c r="N133" i="5"/>
  <c r="M168" i="5"/>
  <c r="L168" i="5"/>
  <c r="M162" i="5"/>
  <c r="L162" i="5"/>
  <c r="M151" i="5"/>
  <c r="L151" i="5"/>
  <c r="M145" i="5"/>
  <c r="L145" i="5"/>
  <c r="M141" i="5"/>
  <c r="L141" i="5"/>
  <c r="M137" i="5"/>
  <c r="L137" i="5"/>
  <c r="M131" i="5"/>
  <c r="L131" i="5"/>
  <c r="M125" i="5"/>
  <c r="L125" i="5"/>
  <c r="M116" i="5"/>
  <c r="L116" i="5"/>
  <c r="M97" i="5"/>
  <c r="L97" i="5"/>
  <c r="M82" i="5"/>
  <c r="L82" i="5"/>
  <c r="O82" i="5"/>
  <c r="M77" i="5"/>
  <c r="L77" i="5"/>
  <c r="M71" i="5"/>
  <c r="L71" i="5"/>
  <c r="M65" i="5"/>
  <c r="L65" i="5"/>
  <c r="L60" i="5"/>
  <c r="M60" i="5"/>
  <c r="M50" i="5"/>
  <c r="L50" i="5"/>
  <c r="M44" i="5"/>
  <c r="L44" i="5"/>
  <c r="M37" i="5"/>
  <c r="L37" i="5"/>
  <c r="M32" i="5"/>
  <c r="L32" i="5"/>
  <c r="L28" i="5"/>
  <c r="M28" i="5"/>
  <c r="P168" i="5"/>
  <c r="Q168" i="5"/>
  <c r="R168" i="5"/>
  <c r="S168" i="5"/>
  <c r="T168" i="5"/>
  <c r="O168" i="5"/>
  <c r="P162" i="5"/>
  <c r="Q162" i="5"/>
  <c r="R162" i="5"/>
  <c r="S162" i="5"/>
  <c r="T162" i="5"/>
  <c r="O162" i="5"/>
  <c r="P151" i="5"/>
  <c r="Q151" i="5"/>
  <c r="R151" i="5"/>
  <c r="S151" i="5"/>
  <c r="T151" i="5"/>
  <c r="O151" i="5"/>
  <c r="P145" i="5"/>
  <c r="Q145" i="5"/>
  <c r="R145" i="5"/>
  <c r="S145" i="5"/>
  <c r="T145" i="5"/>
  <c r="O145" i="5"/>
  <c r="P141" i="5"/>
  <c r="Q141" i="5"/>
  <c r="R141" i="5"/>
  <c r="S141" i="5"/>
  <c r="T141" i="5"/>
  <c r="O141" i="5"/>
  <c r="T137" i="5"/>
  <c r="S137" i="5"/>
  <c r="R137" i="5"/>
  <c r="Q137" i="5"/>
  <c r="P137" i="5"/>
  <c r="O137" i="5"/>
  <c r="P131" i="5"/>
  <c r="Q131" i="5"/>
  <c r="R131" i="5"/>
  <c r="S131" i="5"/>
  <c r="T131" i="5"/>
  <c r="O131" i="5"/>
  <c r="P125" i="5"/>
  <c r="Q125" i="5"/>
  <c r="R125" i="5"/>
  <c r="S125" i="5"/>
  <c r="T125" i="5"/>
  <c r="O125" i="5"/>
  <c r="P116" i="5"/>
  <c r="Q116" i="5"/>
  <c r="R116" i="5"/>
  <c r="S116" i="5"/>
  <c r="T116" i="5"/>
  <c r="O116" i="5"/>
  <c r="P97" i="5"/>
  <c r="Q97" i="5"/>
  <c r="R97" i="5"/>
  <c r="S97" i="5"/>
  <c r="T97" i="5"/>
  <c r="O97" i="5"/>
  <c r="P82" i="5"/>
  <c r="Q82" i="5"/>
  <c r="R82" i="5"/>
  <c r="S82" i="5"/>
  <c r="T82" i="5"/>
  <c r="P77" i="5"/>
  <c r="Q77" i="5"/>
  <c r="R77" i="5"/>
  <c r="S77" i="5"/>
  <c r="T77" i="5"/>
  <c r="O77" i="5"/>
  <c r="P71" i="5"/>
  <c r="Q71" i="5"/>
  <c r="R71" i="5"/>
  <c r="S71" i="5"/>
  <c r="T71" i="5"/>
  <c r="O71" i="5"/>
  <c r="T65" i="5"/>
  <c r="S65" i="5"/>
  <c r="R65" i="5"/>
  <c r="Q65" i="5"/>
  <c r="P65" i="5"/>
  <c r="O65" i="5"/>
  <c r="P60" i="5"/>
  <c r="Q60" i="5"/>
  <c r="R60" i="5"/>
  <c r="S60" i="5"/>
  <c r="T60" i="5"/>
  <c r="O60" i="5"/>
  <c r="P50" i="5"/>
  <c r="Q50" i="5"/>
  <c r="R50" i="5"/>
  <c r="S50" i="5"/>
  <c r="T50" i="5"/>
  <c r="O50" i="5"/>
  <c r="P37" i="5"/>
  <c r="Q37" i="5"/>
  <c r="R37" i="5"/>
  <c r="S37" i="5"/>
  <c r="T37" i="5"/>
  <c r="O37" i="5"/>
  <c r="P32" i="5"/>
  <c r="Q32" i="5"/>
  <c r="R32" i="5"/>
  <c r="S32" i="5"/>
  <c r="T32" i="5"/>
  <c r="O32" i="5"/>
  <c r="T28" i="5"/>
  <c r="S28" i="5"/>
  <c r="R28" i="5"/>
  <c r="Q28" i="5"/>
  <c r="P28" i="5"/>
  <c r="O28" i="5"/>
  <c r="S110" i="5" l="1"/>
  <c r="R110" i="5"/>
  <c r="K184" i="5"/>
  <c r="T110" i="5"/>
  <c r="R172" i="5"/>
  <c r="Q110" i="5"/>
  <c r="Q172" i="5"/>
  <c r="M110" i="5"/>
  <c r="P110" i="5"/>
  <c r="P172" i="5"/>
  <c r="L172" i="5"/>
  <c r="J184" i="5"/>
  <c r="O110" i="5"/>
  <c r="O172" i="5"/>
  <c r="M172" i="5"/>
  <c r="I184" i="5"/>
  <c r="T172" i="5"/>
  <c r="S172" i="5"/>
  <c r="L110" i="5"/>
  <c r="N184" i="5"/>
  <c r="M133" i="5"/>
  <c r="L133" i="5"/>
  <c r="T133" i="5"/>
  <c r="S133" i="5"/>
  <c r="P133" i="5"/>
  <c r="Q133" i="5"/>
  <c r="O133" i="5"/>
  <c r="R133" i="5"/>
  <c r="R184" i="5" l="1"/>
  <c r="Q184" i="5"/>
  <c r="S184" i="5"/>
  <c r="T184" i="5"/>
  <c r="L184" i="5"/>
  <c r="P184" i="5"/>
  <c r="M184" i="5"/>
  <c r="O184" i="5"/>
</calcChain>
</file>

<file path=xl/sharedStrings.xml><?xml version="1.0" encoding="utf-8"?>
<sst xmlns="http://schemas.openxmlformats.org/spreadsheetml/2006/main" count="427" uniqueCount="297">
  <si>
    <t>ED</t>
  </si>
  <si>
    <t>CTE</t>
  </si>
  <si>
    <t>MUS</t>
  </si>
  <si>
    <t>Music</t>
  </si>
  <si>
    <t>SWK</t>
  </si>
  <si>
    <t>SP</t>
  </si>
  <si>
    <t>BS-SP</t>
  </si>
  <si>
    <t>Social Work</t>
  </si>
  <si>
    <t>Exceptional Education</t>
  </si>
  <si>
    <t>ENS</t>
  </si>
  <si>
    <t>ENG</t>
  </si>
  <si>
    <t>English</t>
  </si>
  <si>
    <t>English 7-12</t>
  </si>
  <si>
    <t>TEC</t>
  </si>
  <si>
    <t>Industrial Technology</t>
  </si>
  <si>
    <t>INS</t>
  </si>
  <si>
    <t>UNC</t>
  </si>
  <si>
    <t>BS-UC</t>
  </si>
  <si>
    <t>INT</t>
  </si>
  <si>
    <t>Interior Design</t>
  </si>
  <si>
    <t>PSY</t>
  </si>
  <si>
    <t>Psychology</t>
  </si>
  <si>
    <t>HEW</t>
  </si>
  <si>
    <t>SOC</t>
  </si>
  <si>
    <t>Sociology</t>
  </si>
  <si>
    <t>DIE</t>
  </si>
  <si>
    <t>Dietetics</t>
  </si>
  <si>
    <t>SLP</t>
  </si>
  <si>
    <t>Speech Language Pathology</t>
  </si>
  <si>
    <t>Speech-Language Pathology</t>
  </si>
  <si>
    <t>Career &amp; Technical Education</t>
  </si>
  <si>
    <t>AMT</t>
  </si>
  <si>
    <t>MAT</t>
  </si>
  <si>
    <t>Mathematics</t>
  </si>
  <si>
    <t>Applied Mathematics</t>
  </si>
  <si>
    <t>AED</t>
  </si>
  <si>
    <t>Art Education K-12</t>
  </si>
  <si>
    <t>PREMAJ-UC</t>
  </si>
  <si>
    <t>Undeclared</t>
  </si>
  <si>
    <t>BSA</t>
  </si>
  <si>
    <t>Business</t>
  </si>
  <si>
    <t>Criminal Justice</t>
  </si>
  <si>
    <t>BSAW</t>
  </si>
  <si>
    <t>PREMAJ-SP</t>
  </si>
  <si>
    <t>Pre-Business Administration</t>
  </si>
  <si>
    <t>PREMAJ-ED</t>
  </si>
  <si>
    <t>NON</t>
  </si>
  <si>
    <t>CONTED-UG</t>
  </si>
  <si>
    <t>UG Non-Matriculated</t>
  </si>
  <si>
    <t>ECO</t>
  </si>
  <si>
    <t>Economics and Finance</t>
  </si>
  <si>
    <t>Economics</t>
  </si>
  <si>
    <t>Geology</t>
  </si>
  <si>
    <t>HIS</t>
  </si>
  <si>
    <t>History and Social Studies Edu</t>
  </si>
  <si>
    <t>History</t>
  </si>
  <si>
    <t>MET</t>
  </si>
  <si>
    <t>Mechanical Engineering Tech</t>
  </si>
  <si>
    <t>BS-ED</t>
  </si>
  <si>
    <t>SWKW</t>
  </si>
  <si>
    <t>Pre-Social Work</t>
  </si>
  <si>
    <t>ETE</t>
  </si>
  <si>
    <t>Elec Engineer Tech, Electronic</t>
  </si>
  <si>
    <t>PHI</t>
  </si>
  <si>
    <t>Philosophy</t>
  </si>
  <si>
    <t>CIS</t>
  </si>
  <si>
    <t>Computer Information Systems</t>
  </si>
  <si>
    <t>HTR</t>
  </si>
  <si>
    <t>Hospitality &amp; Tourism</t>
  </si>
  <si>
    <t>Hospitality Administration</t>
  </si>
  <si>
    <t>FTT</t>
  </si>
  <si>
    <t>Fashion and Textile Technology</t>
  </si>
  <si>
    <t>EAS</t>
  </si>
  <si>
    <t>Earth Sciences</t>
  </si>
  <si>
    <t>TFA</t>
  </si>
  <si>
    <t>COM</t>
  </si>
  <si>
    <t>Communication</t>
  </si>
  <si>
    <t>Television and Film Arts</t>
  </si>
  <si>
    <t>ANT</t>
  </si>
  <si>
    <t>Anthropology</t>
  </si>
  <si>
    <t>CHE</t>
  </si>
  <si>
    <t>Chemistry</t>
  </si>
  <si>
    <t>GEG</t>
  </si>
  <si>
    <t>Communication Studies</t>
  </si>
  <si>
    <t>BIO</t>
  </si>
  <si>
    <t>Biology</t>
  </si>
  <si>
    <t>CISW</t>
  </si>
  <si>
    <t>Pre-Computer Info Systems</t>
  </si>
  <si>
    <t>PSC</t>
  </si>
  <si>
    <t>Political Science</t>
  </si>
  <si>
    <t>FRCW</t>
  </si>
  <si>
    <t>Pre-forensic Chemistry</t>
  </si>
  <si>
    <t>MDP</t>
  </si>
  <si>
    <t>Media Production</t>
  </si>
  <si>
    <t>ART</t>
  </si>
  <si>
    <t>Art</t>
  </si>
  <si>
    <t>CRJW</t>
  </si>
  <si>
    <t>ALT</t>
  </si>
  <si>
    <t>JBS</t>
  </si>
  <si>
    <t>Journalism</t>
  </si>
  <si>
    <t>ARH</t>
  </si>
  <si>
    <t>Art History</t>
  </si>
  <si>
    <t>MTS</t>
  </si>
  <si>
    <t>Mathematics 7-12</t>
  </si>
  <si>
    <t>CED</t>
  </si>
  <si>
    <t>Childhood Education</t>
  </si>
  <si>
    <t>WFD</t>
  </si>
  <si>
    <t>Wood/Furniture</t>
  </si>
  <si>
    <t>Geography</t>
  </si>
  <si>
    <t>CEDW</t>
  </si>
  <si>
    <t>Undeclared-Childhood Education</t>
  </si>
  <si>
    <t>PHO</t>
  </si>
  <si>
    <t>PHY</t>
  </si>
  <si>
    <t>Physics</t>
  </si>
  <si>
    <t>THA</t>
  </si>
  <si>
    <t>Theater</t>
  </si>
  <si>
    <t>MUE</t>
  </si>
  <si>
    <t>Music Education</t>
  </si>
  <si>
    <t>TED</t>
  </si>
  <si>
    <t>Technology Education</t>
  </si>
  <si>
    <t>WRT</t>
  </si>
  <si>
    <t>Writing</t>
  </si>
  <si>
    <t>PTG</t>
  </si>
  <si>
    <t>MJD</t>
  </si>
  <si>
    <t>Metals/Jewelry</t>
  </si>
  <si>
    <t>CER</t>
  </si>
  <si>
    <t>Ceramics</t>
  </si>
  <si>
    <t>SSS</t>
  </si>
  <si>
    <t>Social Studies 7-12</t>
  </si>
  <si>
    <t>Major</t>
  </si>
  <si>
    <t>ETS</t>
  </si>
  <si>
    <t>Elec Eng Tec, Smart Grid</t>
  </si>
  <si>
    <t>FCS</t>
  </si>
  <si>
    <t>Family and Consumer Sci Edu</t>
  </si>
  <si>
    <t>School</t>
  </si>
  <si>
    <t>Department</t>
  </si>
  <si>
    <t>Program</t>
  </si>
  <si>
    <t>Description</t>
  </si>
  <si>
    <t>Apps</t>
  </si>
  <si>
    <t>Accepts</t>
  </si>
  <si>
    <t>Enrolled</t>
  </si>
  <si>
    <t>by School, Department, and Programs</t>
  </si>
  <si>
    <t>BUFFALO STATE</t>
  </si>
  <si>
    <t>Fashion Textile Technology</t>
  </si>
  <si>
    <t>Engineering Technology</t>
  </si>
  <si>
    <t>INR</t>
  </si>
  <si>
    <t>International Relations</t>
  </si>
  <si>
    <t>Fall 2020</t>
  </si>
  <si>
    <t>BME</t>
  </si>
  <si>
    <t>Business and Marketing Ed</t>
  </si>
  <si>
    <t>BSED-ED</t>
  </si>
  <si>
    <t>Health, Nutrition &amp; Dietetics</t>
  </si>
  <si>
    <t>SPN</t>
  </si>
  <si>
    <t>Art and Design</t>
  </si>
  <si>
    <t>GRD</t>
  </si>
  <si>
    <t>Graphic Design</t>
  </si>
  <si>
    <t>SCE</t>
  </si>
  <si>
    <t>SCEW</t>
  </si>
  <si>
    <t>GEL</t>
  </si>
  <si>
    <t>EVG</t>
  </si>
  <si>
    <t>PRA</t>
  </si>
  <si>
    <t>Public Relations &amp; Advertising</t>
  </si>
  <si>
    <t>MTX</t>
  </si>
  <si>
    <t>Mathematics 5-12</t>
  </si>
  <si>
    <t>Academic Affairs</t>
  </si>
  <si>
    <t>Fall 2021</t>
  </si>
  <si>
    <t>*Students are placed into a childhood education major after enrollment</t>
  </si>
  <si>
    <t>AS</t>
  </si>
  <si>
    <t>Africana Studies</t>
  </si>
  <si>
    <t>AFS</t>
  </si>
  <si>
    <t>BIL</t>
  </si>
  <si>
    <t>UPR</t>
  </si>
  <si>
    <t>Urban &amp; Regional Planning</t>
  </si>
  <si>
    <t>Modern &amp; Classical Languages</t>
  </si>
  <si>
    <t>Political Sci and Public Admin</t>
  </si>
  <si>
    <t>Career, Technical &amp; Sci Edu</t>
  </si>
  <si>
    <t>Elem Ed, Literacy &amp; Leadership</t>
  </si>
  <si>
    <t>ED Total</t>
  </si>
  <si>
    <t>HWP</t>
  </si>
  <si>
    <t>Health and Wellness</t>
  </si>
  <si>
    <t>SP Total</t>
  </si>
  <si>
    <t>UC Total</t>
  </si>
  <si>
    <t>Grand Total</t>
  </si>
  <si>
    <t>BA-AS</t>
  </si>
  <si>
    <t>BFA-AS</t>
  </si>
  <si>
    <t>BS-AS</t>
  </si>
  <si>
    <t>PREMAJ-AS</t>
  </si>
  <si>
    <t>MUSB-AS</t>
  </si>
  <si>
    <t>SSX</t>
  </si>
  <si>
    <t>CEN</t>
  </si>
  <si>
    <t>CMT</t>
  </si>
  <si>
    <t>CSS</t>
  </si>
  <si>
    <t>ECC</t>
  </si>
  <si>
    <t>ECE</t>
  </si>
  <si>
    <t>Childhood Ed and English*</t>
  </si>
  <si>
    <t>Childhood Ed and Mathematics*</t>
  </si>
  <si>
    <t>Childhood Ed and Social Studies*</t>
  </si>
  <si>
    <t>Early Childhood and Childhood*</t>
  </si>
  <si>
    <t>Fibers</t>
  </si>
  <si>
    <t>FIB</t>
  </si>
  <si>
    <t>CAS</t>
  </si>
  <si>
    <t>UGCT-AS</t>
  </si>
  <si>
    <t>Child Advocacy Studies</t>
  </si>
  <si>
    <t>Early Childhood Education*</t>
  </si>
  <si>
    <t>FEX</t>
  </si>
  <si>
    <t>NONDEGREE-UG</t>
  </si>
  <si>
    <t>PCM</t>
  </si>
  <si>
    <t>Public Communication</t>
  </si>
  <si>
    <t>Tchrs Exceptnal Educ &amp; Elem Ed</t>
  </si>
  <si>
    <t>Pre-Exceptional Education</t>
  </si>
  <si>
    <t>EXE</t>
  </si>
  <si>
    <t>EXEW</t>
  </si>
  <si>
    <t>PRT</t>
  </si>
  <si>
    <t>GR</t>
  </si>
  <si>
    <t>Graduate School</t>
  </si>
  <si>
    <t>INL</t>
  </si>
  <si>
    <t>UG-3+2-INL</t>
  </si>
  <si>
    <t>NSE</t>
  </si>
  <si>
    <t>Communication Design</t>
  </si>
  <si>
    <t>CMD</t>
  </si>
  <si>
    <t>SCL</t>
  </si>
  <si>
    <t>FRE</t>
  </si>
  <si>
    <t>French</t>
  </si>
  <si>
    <t>SPA</t>
  </si>
  <si>
    <t>Photography*</t>
  </si>
  <si>
    <t>Printmaking*</t>
  </si>
  <si>
    <t>Painting*</t>
  </si>
  <si>
    <t>Sculpture*</t>
  </si>
  <si>
    <t>Social Studies 5-12*</t>
  </si>
  <si>
    <t>Spanish Language &amp; Literature*</t>
  </si>
  <si>
    <t>Spanish*</t>
  </si>
  <si>
    <t>Arts and Letters*</t>
  </si>
  <si>
    <t>Business Administration*</t>
  </si>
  <si>
    <t>Criminal Justice*</t>
  </si>
  <si>
    <t>Pre-Criminal Justice</t>
  </si>
  <si>
    <t>International - UG to GR*</t>
  </si>
  <si>
    <t>Foreign Exchange*</t>
  </si>
  <si>
    <t>Individualized Studies*</t>
  </si>
  <si>
    <t>National Student Exchange*</t>
  </si>
  <si>
    <t>*Students switched programs after registration</t>
  </si>
  <si>
    <t>Pre-Special Edu &amp; Childhood Ed*</t>
  </si>
  <si>
    <t>Special Edu &amp; Childhood Edu*</t>
  </si>
  <si>
    <t>Five-Year Trend of First-time Applications, Accepts, and Enrolled</t>
  </si>
  <si>
    <t>Art and Design Total</t>
  </si>
  <si>
    <t>Biology Total</t>
  </si>
  <si>
    <t>Chemistry Total</t>
  </si>
  <si>
    <t>Communication Total</t>
  </si>
  <si>
    <t>English Total</t>
  </si>
  <si>
    <t>Modern &amp; Classical Languages Total</t>
  </si>
  <si>
    <t>History and Social Studies Edu Total</t>
  </si>
  <si>
    <t>Mathematics Total</t>
  </si>
  <si>
    <t>Music Total</t>
  </si>
  <si>
    <t>Psychology Total</t>
  </si>
  <si>
    <t>Political Sci and Public Admin Total</t>
  </si>
  <si>
    <t>CRJ</t>
  </si>
  <si>
    <t>Computer Information Systems Total</t>
  </si>
  <si>
    <t>Career, Technical &amp; Sci Edu Total</t>
  </si>
  <si>
    <t>Elem Ed, Literacy &amp; Leadership Total</t>
  </si>
  <si>
    <t>Exceptional Education Total</t>
  </si>
  <si>
    <t>Business Total</t>
  </si>
  <si>
    <t>Criminal Justice Total</t>
  </si>
  <si>
    <t>Engineering Technology Total</t>
  </si>
  <si>
    <t>Health, Nutrition &amp; Dietetics Total</t>
  </si>
  <si>
    <t>Social Work Total</t>
  </si>
  <si>
    <t>AS Total</t>
  </si>
  <si>
    <t>Fall 2022</t>
  </si>
  <si>
    <t>AAD</t>
  </si>
  <si>
    <t>ARD</t>
  </si>
  <si>
    <t>WLA</t>
  </si>
  <si>
    <t>World Language Advantage</t>
  </si>
  <si>
    <t>School of Arts and Sciences</t>
  </si>
  <si>
    <t>Health/Wellness*</t>
  </si>
  <si>
    <t>Ceramics*</t>
  </si>
  <si>
    <t>Fall 2023</t>
  </si>
  <si>
    <t>FRC</t>
  </si>
  <si>
    <t>FST</t>
  </si>
  <si>
    <t>Fashion Textile Technology Total</t>
  </si>
  <si>
    <t>Nutrition and Dietetics</t>
  </si>
  <si>
    <t>NAD</t>
  </si>
  <si>
    <t>Economics*</t>
  </si>
  <si>
    <t>Economics and Finance Total</t>
  </si>
  <si>
    <t>Environmental Geography</t>
  </si>
  <si>
    <t>Psychology*</t>
  </si>
  <si>
    <t>Computer Information Systems*</t>
  </si>
  <si>
    <t>Dietetics*</t>
  </si>
  <si>
    <t>Fall 2024</t>
  </si>
  <si>
    <t>JWA</t>
  </si>
  <si>
    <t>Jewelry Arts</t>
  </si>
  <si>
    <t>Geosciences</t>
  </si>
  <si>
    <t>Geosciences Total</t>
  </si>
  <si>
    <t>Applied Psychology</t>
  </si>
  <si>
    <t>PYA</t>
  </si>
  <si>
    <t>EVI</t>
  </si>
  <si>
    <t>Environmental Sci &amp; Society</t>
  </si>
  <si>
    <t>PREMAJ-AA</t>
  </si>
  <si>
    <t>AA</t>
  </si>
  <si>
    <t>Forensic Chemistry*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</si>
</sst>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33" borderId="0" xfId="0" applyFill="1"/>
    <xf numFmtId="0" fontId="16" fillId="33" borderId="0" xfId="0" applyFont="1" applyFill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right"/>
    </xf>
    <xf numFmtId="0" fontId="18" fillId="33" borderId="0" xfId="0" applyFont="1" applyFill="1"/>
    <xf numFmtId="164" fontId="16" fillId="33" borderId="0" xfId="0" applyNumberFormat="1" applyFont="1" applyFill="1"/>
    <xf numFmtId="0" fontId="16" fillId="0" borderId="0" xfId="0" applyFont="1"/>
    <xf numFmtId="0" fontId="21" fillId="0" borderId="0" xfId="0" applyFont="1"/>
    <xf numFmtId="0" fontId="16" fillId="33" borderId="14" xfId="0" applyFont="1" applyFill="1" applyBorder="1" applyAlignment="1">
      <alignment horizontal="right"/>
    </xf>
    <xf numFmtId="0" fontId="16" fillId="33" borderId="15" xfId="0" applyFont="1" applyFill="1" applyBorder="1" applyAlignment="1">
      <alignment horizontal="right"/>
    </xf>
    <xf numFmtId="0" fontId="0" fillId="33" borderId="16" xfId="0" applyFill="1" applyBorder="1"/>
    <xf numFmtId="0" fontId="0" fillId="33" borderId="17" xfId="0" applyFill="1" applyBorder="1"/>
    <xf numFmtId="0" fontId="16" fillId="33" borderId="16" xfId="0" applyFont="1" applyFill="1" applyBorder="1"/>
    <xf numFmtId="0" fontId="16" fillId="33" borderId="17" xfId="0" applyFont="1" applyFill="1" applyBorder="1"/>
    <xf numFmtId="0" fontId="16" fillId="33" borderId="18" xfId="0" applyFont="1" applyFill="1" applyBorder="1"/>
    <xf numFmtId="0" fontId="16" fillId="33" borderId="19" xfId="0" applyFont="1" applyFill="1" applyBorder="1"/>
    <xf numFmtId="0" fontId="1" fillId="33" borderId="16" xfId="1" applyNumberFormat="1" applyFont="1" applyFill="1" applyBorder="1"/>
    <xf numFmtId="0" fontId="1" fillId="33" borderId="0" xfId="1" applyNumberFormat="1" applyFont="1" applyFill="1" applyBorder="1"/>
    <xf numFmtId="0" fontId="1" fillId="33" borderId="17" xfId="1" applyNumberFormat="1" applyFont="1" applyFill="1" applyBorder="1"/>
    <xf numFmtId="164" fontId="1" fillId="33" borderId="16" xfId="1" applyNumberFormat="1" applyFont="1" applyFill="1" applyBorder="1"/>
    <xf numFmtId="164" fontId="1" fillId="33" borderId="0" xfId="1" applyNumberFormat="1" applyFont="1" applyFill="1" applyBorder="1"/>
    <xf numFmtId="164" fontId="1" fillId="33" borderId="17" xfId="1" applyNumberFormat="1" applyFont="1" applyFill="1" applyBorder="1"/>
    <xf numFmtId="0" fontId="16" fillId="33" borderId="12" xfId="0" applyFont="1" applyFill="1" applyBorder="1"/>
    <xf numFmtId="0" fontId="16" fillId="33" borderId="13" xfId="0" applyFont="1" applyFill="1" applyBorder="1"/>
    <xf numFmtId="0" fontId="0" fillId="0" borderId="17" xfId="0" applyBorder="1"/>
    <xf numFmtId="0" fontId="0" fillId="33" borderId="20" xfId="0" applyFill="1" applyBorder="1"/>
    <xf numFmtId="0" fontId="0" fillId="33" borderId="21" xfId="0" applyFill="1" applyBorder="1"/>
    <xf numFmtId="0" fontId="0" fillId="33" borderId="22" xfId="0" applyFill="1" applyBorder="1"/>
    <xf numFmtId="0" fontId="16" fillId="33" borderId="23" xfId="0" applyFont="1" applyFill="1" applyBorder="1"/>
    <xf numFmtId="0" fontId="0" fillId="33" borderId="0" xfId="0" applyFill="1" applyBorder="1"/>
    <xf numFmtId="0" fontId="16" fillId="33" borderId="0" xfId="0" applyFont="1" applyFill="1" applyBorder="1"/>
    <xf numFmtId="0" fontId="20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46BA-109E-4AC1-8564-DBB5F83FEFB6}">
  <dimension ref="A1:AO266"/>
  <sheetViews>
    <sheetView tabSelected="1" topLeftCell="A172" zoomScale="80" zoomScaleNormal="80" workbookViewId="0">
      <selection activeCell="H184" sqref="H184"/>
    </sheetView>
  </sheetViews>
  <sheetFormatPr defaultColWidth="9.140625" defaultRowHeight="15" x14ac:dyDescent="0.25"/>
  <cols>
    <col min="1" max="1" width="7.42578125" style="1" customWidth="1"/>
    <col min="2" max="2" width="33.140625" style="1" customWidth="1"/>
    <col min="3" max="3" width="7.28515625" style="1" bestFit="1" customWidth="1"/>
    <col min="4" max="4" width="16.5703125" style="1" bestFit="1" customWidth="1"/>
    <col min="5" max="5" width="33.42578125" style="1" customWidth="1"/>
    <col min="6" max="6" width="8.140625" style="1" customWidth="1"/>
    <col min="7" max="7" width="8.5703125" style="1" customWidth="1"/>
    <col min="8" max="8" width="9.28515625" style="1" customWidth="1"/>
    <col min="9" max="10" width="7.85546875" style="1" customWidth="1"/>
    <col min="11" max="11" width="8.5703125" style="1" customWidth="1"/>
    <col min="12" max="12" width="7.7109375" style="1" customWidth="1"/>
    <col min="13" max="14" width="8.85546875" style="1" customWidth="1"/>
    <col min="15" max="15" width="8.140625" style="1" customWidth="1"/>
    <col min="16" max="16" width="8.28515625" style="1" customWidth="1"/>
    <col min="17" max="17" width="9" style="1" customWidth="1"/>
    <col min="18" max="18" width="7" style="1" customWidth="1"/>
    <col min="19" max="19" width="9" style="1" customWidth="1"/>
    <col min="20" max="20" width="8.7109375" style="1" customWidth="1"/>
    <col min="21" max="16384" width="9.140625" style="1"/>
  </cols>
  <sheetData>
    <row r="1" spans="1:20" ht="18.75" x14ac:dyDescent="0.3">
      <c r="A1" s="32" t="s">
        <v>142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75" x14ac:dyDescent="0.3">
      <c r="A2" s="33" t="s">
        <v>242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19.5" thickBot="1" x14ac:dyDescent="0.35">
      <c r="A3" s="33" t="s">
        <v>141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s="2" customFormat="1" x14ac:dyDescent="0.25">
      <c r="A4" s="23"/>
      <c r="B4" s="23"/>
      <c r="C4" s="23"/>
      <c r="D4" s="23"/>
      <c r="E4" s="24"/>
      <c r="F4" s="34" t="s">
        <v>285</v>
      </c>
      <c r="G4" s="35"/>
      <c r="H4" s="36"/>
      <c r="I4" s="34" t="s">
        <v>273</v>
      </c>
      <c r="J4" s="35"/>
      <c r="K4" s="36"/>
      <c r="L4" s="34" t="s">
        <v>265</v>
      </c>
      <c r="M4" s="35"/>
      <c r="N4" s="36"/>
      <c r="O4" s="34" t="s">
        <v>165</v>
      </c>
      <c r="P4" s="35"/>
      <c r="Q4" s="36"/>
      <c r="R4" s="34" t="s">
        <v>147</v>
      </c>
      <c r="S4" s="35"/>
      <c r="T4" s="36"/>
    </row>
    <row r="5" spans="1:20" s="2" customFormat="1" ht="15.75" thickBot="1" x14ac:dyDescent="0.3">
      <c r="A5" s="3" t="s">
        <v>134</v>
      </c>
      <c r="B5" s="3" t="s">
        <v>135</v>
      </c>
      <c r="C5" s="3" t="s">
        <v>129</v>
      </c>
      <c r="D5" s="3" t="s">
        <v>136</v>
      </c>
      <c r="E5" s="3" t="s">
        <v>137</v>
      </c>
      <c r="F5" s="9" t="s">
        <v>138</v>
      </c>
      <c r="G5" s="4" t="s">
        <v>139</v>
      </c>
      <c r="H5" s="10" t="s">
        <v>140</v>
      </c>
      <c r="I5" s="9" t="s">
        <v>138</v>
      </c>
      <c r="J5" s="4" t="s">
        <v>139</v>
      </c>
      <c r="K5" s="10" t="s">
        <v>140</v>
      </c>
      <c r="L5" s="9" t="s">
        <v>138</v>
      </c>
      <c r="M5" s="4" t="s">
        <v>139</v>
      </c>
      <c r="N5" s="10" t="s">
        <v>140</v>
      </c>
      <c r="O5" s="9" t="s">
        <v>138</v>
      </c>
      <c r="P5" s="4" t="s">
        <v>139</v>
      </c>
      <c r="Q5" s="10" t="s">
        <v>140</v>
      </c>
      <c r="R5" s="9" t="s">
        <v>138</v>
      </c>
      <c r="S5" s="4" t="s">
        <v>139</v>
      </c>
      <c r="T5" s="10" t="s">
        <v>140</v>
      </c>
    </row>
    <row r="6" spans="1:20" ht="15.75" thickTop="1" x14ac:dyDescent="0.25">
      <c r="A6" s="1" t="s">
        <v>167</v>
      </c>
      <c r="B6" s="1" t="s">
        <v>168</v>
      </c>
      <c r="C6" s="1" t="s">
        <v>169</v>
      </c>
      <c r="D6" s="1" t="s">
        <v>183</v>
      </c>
      <c r="E6" s="1" t="s">
        <v>168</v>
      </c>
      <c r="F6" s="26">
        <v>21</v>
      </c>
      <c r="G6" s="27">
        <v>13</v>
      </c>
      <c r="H6" s="28">
        <v>2</v>
      </c>
      <c r="I6" s="11">
        <v>13</v>
      </c>
      <c r="J6" s="1">
        <v>11</v>
      </c>
      <c r="K6" s="12">
        <v>0</v>
      </c>
      <c r="L6" s="11">
        <v>17</v>
      </c>
      <c r="M6" s="1">
        <v>14</v>
      </c>
      <c r="N6" s="12">
        <v>1</v>
      </c>
      <c r="O6" s="11">
        <v>15</v>
      </c>
      <c r="P6" s="1">
        <v>8</v>
      </c>
      <c r="Q6" s="12">
        <v>1</v>
      </c>
      <c r="R6" s="11"/>
      <c r="T6" s="12"/>
    </row>
    <row r="7" spans="1:20" x14ac:dyDescent="0.25">
      <c r="F7" s="11"/>
      <c r="H7" s="12"/>
      <c r="I7" s="11"/>
      <c r="K7" s="12"/>
      <c r="L7" s="11"/>
      <c r="N7" s="12"/>
      <c r="O7" s="11"/>
      <c r="Q7" s="12"/>
      <c r="R7" s="11"/>
      <c r="T7" s="12"/>
    </row>
    <row r="8" spans="1:20" x14ac:dyDescent="0.25">
      <c r="B8" s="1" t="s">
        <v>79</v>
      </c>
      <c r="C8" s="1" t="s">
        <v>78</v>
      </c>
      <c r="D8" s="1" t="s">
        <v>183</v>
      </c>
      <c r="E8" s="1" t="s">
        <v>79</v>
      </c>
      <c r="F8" s="11">
        <v>56</v>
      </c>
      <c r="G8" s="1">
        <v>44</v>
      </c>
      <c r="H8" s="12">
        <v>6</v>
      </c>
      <c r="I8" s="11">
        <v>46</v>
      </c>
      <c r="J8" s="1">
        <v>33</v>
      </c>
      <c r="K8" s="12">
        <v>4</v>
      </c>
      <c r="L8" s="11">
        <v>33</v>
      </c>
      <c r="M8" s="1">
        <v>30</v>
      </c>
      <c r="N8" s="12">
        <v>5</v>
      </c>
      <c r="O8" s="11">
        <v>31</v>
      </c>
      <c r="P8" s="1">
        <v>27</v>
      </c>
      <c r="Q8" s="12">
        <v>2</v>
      </c>
      <c r="R8" s="11">
        <v>42</v>
      </c>
      <c r="S8" s="1">
        <v>36</v>
      </c>
      <c r="T8" s="12">
        <v>7</v>
      </c>
    </row>
    <row r="9" spans="1:20" x14ac:dyDescent="0.25">
      <c r="F9" s="11"/>
      <c r="H9" s="12"/>
      <c r="I9" s="11"/>
      <c r="K9" s="12"/>
      <c r="L9" s="11"/>
      <c r="N9" s="12"/>
      <c r="O9" s="11"/>
      <c r="Q9" s="12"/>
      <c r="R9" s="11"/>
      <c r="T9" s="12"/>
    </row>
    <row r="10" spans="1:20" x14ac:dyDescent="0.25">
      <c r="B10" s="1" t="s">
        <v>153</v>
      </c>
      <c r="C10" s="1" t="s">
        <v>266</v>
      </c>
      <c r="D10" s="1" t="s">
        <v>184</v>
      </c>
      <c r="E10" s="1" t="s">
        <v>153</v>
      </c>
      <c r="F10" s="11">
        <v>337</v>
      </c>
      <c r="G10" s="1">
        <v>256</v>
      </c>
      <c r="H10" s="12">
        <v>33</v>
      </c>
      <c r="I10" s="11">
        <v>369</v>
      </c>
      <c r="J10" s="1">
        <v>286</v>
      </c>
      <c r="K10" s="12">
        <v>46</v>
      </c>
      <c r="L10" s="11">
        <v>197</v>
      </c>
      <c r="M10" s="1">
        <v>178</v>
      </c>
      <c r="N10" s="12">
        <v>28</v>
      </c>
      <c r="O10" s="11"/>
      <c r="Q10" s="12"/>
      <c r="R10" s="11"/>
      <c r="T10" s="12"/>
    </row>
    <row r="11" spans="1:20" x14ac:dyDescent="0.25">
      <c r="C11" s="1" t="s">
        <v>267</v>
      </c>
      <c r="D11" s="1" t="s">
        <v>183</v>
      </c>
      <c r="E11" s="1" t="s">
        <v>153</v>
      </c>
      <c r="F11" s="11">
        <v>409</v>
      </c>
      <c r="G11" s="1">
        <v>287</v>
      </c>
      <c r="H11" s="12">
        <v>33</v>
      </c>
      <c r="I11" s="11">
        <v>301</v>
      </c>
      <c r="J11" s="1">
        <v>232</v>
      </c>
      <c r="K11" s="12">
        <v>41</v>
      </c>
      <c r="L11" s="11">
        <v>199</v>
      </c>
      <c r="M11" s="1">
        <v>185</v>
      </c>
      <c r="N11" s="12">
        <v>22</v>
      </c>
      <c r="O11" s="11"/>
      <c r="Q11" s="12"/>
      <c r="R11" s="11"/>
      <c r="T11" s="12"/>
    </row>
    <row r="12" spans="1:20" x14ac:dyDescent="0.25">
      <c r="C12" s="1" t="s">
        <v>35</v>
      </c>
      <c r="D12" s="1" t="s">
        <v>184</v>
      </c>
      <c r="E12" s="1" t="s">
        <v>36</v>
      </c>
      <c r="F12" s="11">
        <v>71</v>
      </c>
      <c r="G12" s="1">
        <v>23</v>
      </c>
      <c r="H12" s="12">
        <v>13</v>
      </c>
      <c r="I12" s="11">
        <v>61</v>
      </c>
      <c r="J12" s="1">
        <v>24</v>
      </c>
      <c r="K12" s="12">
        <v>10</v>
      </c>
      <c r="L12" s="11">
        <v>37</v>
      </c>
      <c r="M12" s="1">
        <v>13</v>
      </c>
      <c r="N12" s="12">
        <v>5</v>
      </c>
      <c r="O12" s="11">
        <v>36</v>
      </c>
      <c r="P12" s="1">
        <v>19</v>
      </c>
      <c r="Q12" s="12">
        <v>0</v>
      </c>
      <c r="R12" s="11">
        <v>36</v>
      </c>
      <c r="S12" s="1">
        <v>14</v>
      </c>
      <c r="T12" s="12">
        <v>0</v>
      </c>
    </row>
    <row r="13" spans="1:20" x14ac:dyDescent="0.25">
      <c r="C13" s="1" t="s">
        <v>100</v>
      </c>
      <c r="D13" s="1" t="s">
        <v>183</v>
      </c>
      <c r="E13" s="1" t="s">
        <v>101</v>
      </c>
      <c r="F13" s="11">
        <v>32</v>
      </c>
      <c r="G13" s="1">
        <v>24</v>
      </c>
      <c r="H13" s="12">
        <v>3</v>
      </c>
      <c r="I13" s="11">
        <v>22</v>
      </c>
      <c r="J13" s="1">
        <v>19</v>
      </c>
      <c r="K13" s="12">
        <v>2</v>
      </c>
      <c r="L13" s="11">
        <v>19</v>
      </c>
      <c r="M13" s="1">
        <v>18</v>
      </c>
      <c r="N13" s="12">
        <v>3</v>
      </c>
      <c r="O13" s="11">
        <v>21</v>
      </c>
      <c r="P13" s="1">
        <v>20</v>
      </c>
      <c r="Q13" s="12">
        <v>2</v>
      </c>
      <c r="R13" s="11">
        <v>14</v>
      </c>
      <c r="S13" s="1">
        <v>11</v>
      </c>
      <c r="T13" s="12">
        <v>2</v>
      </c>
    </row>
    <row r="14" spans="1:20" x14ac:dyDescent="0.25">
      <c r="C14" s="1" t="s">
        <v>94</v>
      </c>
      <c r="D14" s="1" t="s">
        <v>183</v>
      </c>
      <c r="E14" s="1" t="s">
        <v>95</v>
      </c>
      <c r="F14" s="11"/>
      <c r="H14" s="12"/>
      <c r="I14" s="11"/>
      <c r="K14" s="12"/>
      <c r="L14" s="11">
        <v>12</v>
      </c>
      <c r="M14" s="1">
        <v>1</v>
      </c>
      <c r="N14" s="12">
        <v>1</v>
      </c>
      <c r="O14" s="11">
        <v>199</v>
      </c>
      <c r="P14" s="1">
        <v>161</v>
      </c>
      <c r="Q14" s="12">
        <v>18</v>
      </c>
      <c r="R14" s="11">
        <v>245</v>
      </c>
      <c r="S14" s="1">
        <v>195</v>
      </c>
      <c r="T14" s="12">
        <v>26</v>
      </c>
    </row>
    <row r="15" spans="1:20" x14ac:dyDescent="0.25">
      <c r="C15" s="1" t="s">
        <v>125</v>
      </c>
      <c r="D15" s="1" t="s">
        <v>184</v>
      </c>
      <c r="E15" s="1" t="s">
        <v>272</v>
      </c>
      <c r="F15" s="11"/>
      <c r="H15" s="12"/>
      <c r="I15" s="11"/>
      <c r="K15" s="25"/>
      <c r="L15" s="11"/>
      <c r="N15" s="25">
        <v>1</v>
      </c>
      <c r="O15" s="11">
        <v>3</v>
      </c>
      <c r="P15" s="1">
        <v>3</v>
      </c>
      <c r="Q15" s="12">
        <v>0</v>
      </c>
      <c r="R15" s="11">
        <v>5</v>
      </c>
      <c r="S15" s="1">
        <v>4</v>
      </c>
      <c r="T15" s="12">
        <v>1</v>
      </c>
    </row>
    <row r="16" spans="1:20" x14ac:dyDescent="0.25">
      <c r="D16" s="1" t="s">
        <v>185</v>
      </c>
      <c r="E16" s="1" t="s">
        <v>126</v>
      </c>
      <c r="F16" s="11"/>
      <c r="H16" s="12"/>
      <c r="I16" s="11"/>
      <c r="K16" s="12"/>
      <c r="L16" s="11"/>
      <c r="N16" s="12"/>
      <c r="O16" s="11"/>
      <c r="Q16" s="12"/>
      <c r="R16" s="11"/>
      <c r="T16" s="12"/>
    </row>
    <row r="17" spans="2:20" x14ac:dyDescent="0.25">
      <c r="C17" s="1" t="s">
        <v>219</v>
      </c>
      <c r="D17" s="1" t="s">
        <v>184</v>
      </c>
      <c r="E17" s="1" t="s">
        <v>218</v>
      </c>
      <c r="F17" s="11"/>
      <c r="H17" s="12"/>
      <c r="I17" s="11"/>
      <c r="K17" s="12"/>
      <c r="L17" s="11"/>
      <c r="N17" s="12"/>
      <c r="O17" s="11"/>
      <c r="Q17" s="12"/>
      <c r="R17" s="11"/>
      <c r="T17" s="12"/>
    </row>
    <row r="18" spans="2:20" x14ac:dyDescent="0.25">
      <c r="C18" s="1" t="s">
        <v>199</v>
      </c>
      <c r="D18" s="1" t="s">
        <v>184</v>
      </c>
      <c r="E18" s="1" t="s">
        <v>198</v>
      </c>
      <c r="F18" s="11"/>
      <c r="H18" s="12"/>
      <c r="I18" s="11"/>
      <c r="K18" s="12"/>
      <c r="L18" s="11"/>
      <c r="N18" s="12"/>
      <c r="O18" s="11"/>
      <c r="Q18" s="12"/>
      <c r="R18" s="11">
        <v>3</v>
      </c>
      <c r="S18" s="1">
        <v>2</v>
      </c>
      <c r="T18" s="12">
        <v>0</v>
      </c>
    </row>
    <row r="19" spans="2:20" x14ac:dyDescent="0.25">
      <c r="C19" s="1" t="s">
        <v>154</v>
      </c>
      <c r="D19" s="1" t="s">
        <v>184</v>
      </c>
      <c r="E19" s="1" t="s">
        <v>155</v>
      </c>
      <c r="F19" s="11"/>
      <c r="H19" s="12"/>
      <c r="I19" s="11"/>
      <c r="K19" s="12"/>
      <c r="L19" s="11">
        <v>15</v>
      </c>
      <c r="M19" s="1">
        <v>1</v>
      </c>
      <c r="N19" s="12">
        <v>1</v>
      </c>
      <c r="O19" s="11">
        <v>129</v>
      </c>
      <c r="P19" s="1">
        <v>103</v>
      </c>
      <c r="Q19" s="12">
        <v>19</v>
      </c>
      <c r="R19" s="11">
        <v>157</v>
      </c>
      <c r="S19" s="1">
        <v>131</v>
      </c>
      <c r="T19" s="12">
        <v>30</v>
      </c>
    </row>
    <row r="20" spans="2:20" x14ac:dyDescent="0.25">
      <c r="C20" s="1" t="s">
        <v>18</v>
      </c>
      <c r="D20" s="1" t="s">
        <v>184</v>
      </c>
      <c r="E20" s="1" t="s">
        <v>19</v>
      </c>
      <c r="F20" s="11">
        <v>221</v>
      </c>
      <c r="G20" s="1">
        <v>187</v>
      </c>
      <c r="H20" s="12">
        <v>26</v>
      </c>
      <c r="I20" s="11">
        <v>202</v>
      </c>
      <c r="J20" s="1">
        <v>178</v>
      </c>
      <c r="K20" s="12">
        <v>20</v>
      </c>
      <c r="L20" s="11">
        <v>148</v>
      </c>
      <c r="M20" s="1">
        <v>134</v>
      </c>
      <c r="N20" s="12">
        <v>12</v>
      </c>
      <c r="O20" s="11">
        <v>142</v>
      </c>
      <c r="P20" s="1">
        <v>128</v>
      </c>
      <c r="Q20" s="12">
        <v>19</v>
      </c>
      <c r="R20" s="11">
        <v>123</v>
      </c>
      <c r="S20" s="1">
        <v>105</v>
      </c>
      <c r="T20" s="12">
        <v>20</v>
      </c>
    </row>
    <row r="21" spans="2:20" x14ac:dyDescent="0.25">
      <c r="C21" s="1" t="s">
        <v>286</v>
      </c>
      <c r="D21" s="1" t="s">
        <v>201</v>
      </c>
      <c r="E21" s="1" t="s">
        <v>287</v>
      </c>
      <c r="F21" s="11">
        <v>1</v>
      </c>
      <c r="G21" s="1">
        <v>1</v>
      </c>
      <c r="H21" s="12">
        <v>0</v>
      </c>
      <c r="I21" s="11"/>
      <c r="K21" s="12"/>
      <c r="L21" s="11"/>
      <c r="N21" s="12"/>
      <c r="O21" s="11"/>
      <c r="Q21" s="12"/>
      <c r="R21" s="11"/>
      <c r="T21" s="12"/>
    </row>
    <row r="22" spans="2:20" x14ac:dyDescent="0.25">
      <c r="C22" s="1" t="s">
        <v>123</v>
      </c>
      <c r="D22" s="1" t="s">
        <v>184</v>
      </c>
      <c r="E22" s="1" t="s">
        <v>124</v>
      </c>
      <c r="F22" s="11"/>
      <c r="H22" s="12"/>
      <c r="I22" s="11"/>
      <c r="K22" s="12"/>
      <c r="L22" s="11"/>
      <c r="N22" s="12"/>
      <c r="O22" s="11">
        <v>4</v>
      </c>
      <c r="P22" s="1">
        <v>3</v>
      </c>
      <c r="Q22" s="12">
        <v>0</v>
      </c>
      <c r="R22" s="11">
        <v>8</v>
      </c>
      <c r="S22" s="1">
        <v>4</v>
      </c>
      <c r="T22" s="12">
        <v>1</v>
      </c>
    </row>
    <row r="23" spans="2:20" x14ac:dyDescent="0.25">
      <c r="C23" s="1" t="s">
        <v>111</v>
      </c>
      <c r="D23" s="1" t="s">
        <v>184</v>
      </c>
      <c r="E23" s="1" t="s">
        <v>224</v>
      </c>
      <c r="F23" s="11"/>
      <c r="H23" s="12"/>
      <c r="I23" s="11"/>
      <c r="K23" s="25"/>
      <c r="L23" s="11">
        <v>4</v>
      </c>
      <c r="M23" s="1">
        <v>1</v>
      </c>
      <c r="N23" s="25">
        <v>3</v>
      </c>
      <c r="O23" s="11">
        <v>20</v>
      </c>
      <c r="P23" s="1">
        <v>11</v>
      </c>
      <c r="Q23" s="12">
        <v>6</v>
      </c>
      <c r="R23" s="11">
        <v>5</v>
      </c>
      <c r="S23" s="1">
        <v>1</v>
      </c>
      <c r="T23" s="12">
        <v>2</v>
      </c>
    </row>
    <row r="24" spans="2:20" x14ac:dyDescent="0.25">
      <c r="C24" s="1" t="s">
        <v>212</v>
      </c>
      <c r="D24" s="1" t="s">
        <v>184</v>
      </c>
      <c r="E24" s="1" t="s">
        <v>225</v>
      </c>
      <c r="F24" s="11"/>
      <c r="H24" s="12"/>
      <c r="I24" s="11"/>
      <c r="K24" s="12"/>
      <c r="L24" s="11"/>
      <c r="N24" s="12"/>
      <c r="O24" s="11"/>
      <c r="Q24" s="12"/>
      <c r="R24" s="11"/>
      <c r="T24" s="12"/>
    </row>
    <row r="25" spans="2:20" x14ac:dyDescent="0.25">
      <c r="C25" s="1" t="s">
        <v>122</v>
      </c>
      <c r="D25" s="1" t="s">
        <v>184</v>
      </c>
      <c r="E25" s="1" t="s">
        <v>226</v>
      </c>
      <c r="F25" s="11"/>
      <c r="H25" s="12"/>
      <c r="I25" s="11"/>
      <c r="K25" s="12"/>
      <c r="L25" s="11"/>
      <c r="N25" s="12"/>
      <c r="O25" s="11">
        <v>2</v>
      </c>
      <c r="P25" s="1">
        <v>1</v>
      </c>
      <c r="Q25" s="12">
        <v>1</v>
      </c>
      <c r="R25" s="11">
        <v>1</v>
      </c>
      <c r="S25" s="1">
        <v>0</v>
      </c>
      <c r="T25" s="12">
        <v>0</v>
      </c>
    </row>
    <row r="26" spans="2:20" x14ac:dyDescent="0.25">
      <c r="C26" s="1" t="s">
        <v>220</v>
      </c>
      <c r="D26" s="1" t="s">
        <v>184</v>
      </c>
      <c r="E26" s="1" t="s">
        <v>227</v>
      </c>
      <c r="F26" s="11"/>
      <c r="H26" s="12"/>
      <c r="I26" s="11"/>
      <c r="K26" s="12"/>
      <c r="L26" s="11"/>
      <c r="N26" s="12"/>
      <c r="O26" s="11"/>
      <c r="Q26" s="12">
        <v>1</v>
      </c>
      <c r="R26" s="11"/>
      <c r="T26" s="12"/>
    </row>
    <row r="27" spans="2:20" x14ac:dyDescent="0.25">
      <c r="C27" s="1" t="s">
        <v>106</v>
      </c>
      <c r="D27" s="1" t="s">
        <v>184</v>
      </c>
      <c r="E27" s="1" t="s">
        <v>107</v>
      </c>
      <c r="F27" s="11"/>
      <c r="H27" s="12"/>
      <c r="I27" s="11"/>
      <c r="K27" s="12"/>
      <c r="L27" s="11">
        <v>1</v>
      </c>
      <c r="M27" s="1">
        <v>1</v>
      </c>
      <c r="N27" s="12">
        <v>0</v>
      </c>
      <c r="O27" s="11">
        <v>5</v>
      </c>
      <c r="P27" s="1">
        <v>4</v>
      </c>
      <c r="Q27" s="12">
        <v>0</v>
      </c>
      <c r="R27" s="11">
        <v>5</v>
      </c>
      <c r="S27" s="1">
        <v>4</v>
      </c>
      <c r="T27" s="12">
        <v>0</v>
      </c>
    </row>
    <row r="28" spans="2:20" s="2" customFormat="1" x14ac:dyDescent="0.25">
      <c r="B28" s="2" t="s">
        <v>243</v>
      </c>
      <c r="F28" s="13">
        <f t="shared" ref="F28:N28" si="0">SUM(F10:F27)</f>
        <v>1071</v>
      </c>
      <c r="G28" s="2">
        <f t="shared" si="0"/>
        <v>778</v>
      </c>
      <c r="H28" s="2">
        <f t="shared" si="0"/>
        <v>108</v>
      </c>
      <c r="I28" s="13">
        <f t="shared" si="0"/>
        <v>955</v>
      </c>
      <c r="J28" s="2">
        <f t="shared" si="0"/>
        <v>739</v>
      </c>
      <c r="K28" s="2">
        <f t="shared" si="0"/>
        <v>119</v>
      </c>
      <c r="L28" s="13">
        <f t="shared" si="0"/>
        <v>632</v>
      </c>
      <c r="M28" s="2">
        <f t="shared" si="0"/>
        <v>532</v>
      </c>
      <c r="N28" s="2">
        <f t="shared" si="0"/>
        <v>76</v>
      </c>
      <c r="O28" s="13">
        <f t="shared" ref="O28:T28" si="1">SUM(O12:O27)</f>
        <v>561</v>
      </c>
      <c r="P28" s="2">
        <f t="shared" si="1"/>
        <v>453</v>
      </c>
      <c r="Q28" s="14">
        <f t="shared" si="1"/>
        <v>66</v>
      </c>
      <c r="R28" s="13">
        <f t="shared" si="1"/>
        <v>602</v>
      </c>
      <c r="S28" s="2">
        <f t="shared" si="1"/>
        <v>471</v>
      </c>
      <c r="T28" s="14">
        <f t="shared" si="1"/>
        <v>82</v>
      </c>
    </row>
    <row r="29" spans="2:20" x14ac:dyDescent="0.25">
      <c r="B29" s="2"/>
      <c r="F29" s="11"/>
      <c r="H29" s="12"/>
      <c r="I29" s="11"/>
      <c r="K29" s="12"/>
      <c r="L29" s="11"/>
      <c r="N29" s="12"/>
      <c r="O29" s="11"/>
      <c r="Q29" s="12"/>
      <c r="R29" s="11"/>
      <c r="T29" s="12"/>
    </row>
    <row r="30" spans="2:20" x14ac:dyDescent="0.25">
      <c r="B30" s="1" t="s">
        <v>85</v>
      </c>
      <c r="C30" s="1" t="s">
        <v>170</v>
      </c>
      <c r="D30" s="1" t="s">
        <v>185</v>
      </c>
      <c r="E30" s="1" t="s">
        <v>85</v>
      </c>
      <c r="F30" s="11">
        <v>310</v>
      </c>
      <c r="G30" s="1">
        <v>245</v>
      </c>
      <c r="H30" s="12">
        <v>27</v>
      </c>
      <c r="I30" s="11">
        <v>270</v>
      </c>
      <c r="J30" s="1">
        <v>238</v>
      </c>
      <c r="K30" s="12">
        <v>32</v>
      </c>
      <c r="L30" s="11">
        <v>204</v>
      </c>
      <c r="M30" s="1">
        <v>187</v>
      </c>
      <c r="N30" s="12">
        <v>24</v>
      </c>
      <c r="O30" s="11">
        <v>235</v>
      </c>
      <c r="P30" s="1">
        <v>217</v>
      </c>
      <c r="Q30" s="12">
        <v>32</v>
      </c>
      <c r="R30" s="11"/>
      <c r="T30" s="12"/>
    </row>
    <row r="31" spans="2:20" x14ac:dyDescent="0.25">
      <c r="C31" s="1" t="s">
        <v>84</v>
      </c>
      <c r="D31" s="1" t="s">
        <v>183</v>
      </c>
      <c r="E31" s="1" t="s">
        <v>85</v>
      </c>
      <c r="F31" s="11">
        <v>1391</v>
      </c>
      <c r="G31" s="1">
        <v>1122</v>
      </c>
      <c r="H31" s="12">
        <v>59</v>
      </c>
      <c r="I31" s="11">
        <v>1173</v>
      </c>
      <c r="J31" s="1">
        <v>1028</v>
      </c>
      <c r="K31" s="12">
        <v>69</v>
      </c>
      <c r="L31" s="11">
        <v>990</v>
      </c>
      <c r="M31" s="1">
        <v>892</v>
      </c>
      <c r="N31" s="12">
        <v>57</v>
      </c>
      <c r="O31" s="11">
        <v>913</v>
      </c>
      <c r="P31" s="1">
        <v>797</v>
      </c>
      <c r="Q31" s="12">
        <v>73</v>
      </c>
      <c r="R31" s="11">
        <v>1270</v>
      </c>
      <c r="S31" s="1">
        <v>1108</v>
      </c>
      <c r="T31" s="12">
        <v>143</v>
      </c>
    </row>
    <row r="32" spans="2:20" x14ac:dyDescent="0.25">
      <c r="B32" s="2" t="s">
        <v>244</v>
      </c>
      <c r="F32" s="13">
        <f t="shared" ref="F32:H32" si="2">SUM(F30:F31)</f>
        <v>1701</v>
      </c>
      <c r="G32" s="2">
        <f t="shared" si="2"/>
        <v>1367</v>
      </c>
      <c r="H32" s="2">
        <f t="shared" si="2"/>
        <v>86</v>
      </c>
      <c r="I32" s="13">
        <f t="shared" ref="I32:O32" si="3">SUM(I30:I31)</f>
        <v>1443</v>
      </c>
      <c r="J32" s="2">
        <f t="shared" si="3"/>
        <v>1266</v>
      </c>
      <c r="K32" s="2">
        <f t="shared" si="3"/>
        <v>101</v>
      </c>
      <c r="L32" s="13">
        <f t="shared" si="3"/>
        <v>1194</v>
      </c>
      <c r="M32" s="2">
        <f t="shared" si="3"/>
        <v>1079</v>
      </c>
      <c r="N32" s="2">
        <f t="shared" si="3"/>
        <v>81</v>
      </c>
      <c r="O32" s="13">
        <f t="shared" si="3"/>
        <v>1148</v>
      </c>
      <c r="P32" s="2">
        <f t="shared" ref="P32:T32" si="4">SUM(P30:P31)</f>
        <v>1014</v>
      </c>
      <c r="Q32" s="14">
        <f t="shared" si="4"/>
        <v>105</v>
      </c>
      <c r="R32" s="13">
        <f t="shared" si="4"/>
        <v>1270</v>
      </c>
      <c r="S32" s="2">
        <f t="shared" si="4"/>
        <v>1108</v>
      </c>
      <c r="T32" s="14">
        <f t="shared" si="4"/>
        <v>143</v>
      </c>
    </row>
    <row r="33" spans="2:21" x14ac:dyDescent="0.25">
      <c r="B33" s="2"/>
      <c r="F33" s="11"/>
      <c r="H33" s="12"/>
      <c r="I33" s="11"/>
      <c r="J33" s="2"/>
      <c r="K33" s="12"/>
      <c r="L33" s="11"/>
      <c r="M33" s="2"/>
      <c r="N33" s="12"/>
      <c r="O33" s="11"/>
      <c r="Q33" s="12"/>
      <c r="R33" s="11"/>
      <c r="T33" s="12"/>
    </row>
    <row r="34" spans="2:21" x14ac:dyDescent="0.25">
      <c r="B34" s="1" t="s">
        <v>81</v>
      </c>
      <c r="C34" s="1" t="s">
        <v>80</v>
      </c>
      <c r="D34" s="1" t="s">
        <v>185</v>
      </c>
      <c r="E34" s="1" t="s">
        <v>81</v>
      </c>
      <c r="F34" s="11">
        <v>191</v>
      </c>
      <c r="G34" s="1">
        <v>153</v>
      </c>
      <c r="H34" s="12">
        <v>7</v>
      </c>
      <c r="I34" s="11">
        <v>163</v>
      </c>
      <c r="J34" s="1">
        <v>138</v>
      </c>
      <c r="K34" s="12">
        <v>6</v>
      </c>
      <c r="L34" s="11">
        <v>89</v>
      </c>
      <c r="M34" s="1">
        <v>75</v>
      </c>
      <c r="N34" s="12">
        <v>7</v>
      </c>
      <c r="O34" s="11">
        <v>145</v>
      </c>
      <c r="P34" s="1">
        <v>125</v>
      </c>
      <c r="Q34" s="12">
        <v>11</v>
      </c>
      <c r="R34" s="11">
        <v>139</v>
      </c>
      <c r="S34" s="1">
        <v>123</v>
      </c>
      <c r="T34" s="12">
        <v>10</v>
      </c>
    </row>
    <row r="35" spans="2:21" x14ac:dyDescent="0.25">
      <c r="C35" s="1" t="s">
        <v>274</v>
      </c>
      <c r="D35" s="1" t="s">
        <v>185</v>
      </c>
      <c r="E35" s="1" t="s">
        <v>296</v>
      </c>
      <c r="F35" s="11"/>
      <c r="H35" s="12">
        <v>2</v>
      </c>
      <c r="I35" s="11">
        <v>15</v>
      </c>
      <c r="J35" s="1">
        <v>9</v>
      </c>
      <c r="K35" s="12">
        <v>2</v>
      </c>
      <c r="L35" s="11"/>
      <c r="N35" s="12"/>
      <c r="O35" s="11"/>
      <c r="Q35" s="12"/>
      <c r="R35" s="11"/>
      <c r="T35" s="12"/>
    </row>
    <row r="36" spans="2:21" x14ac:dyDescent="0.25">
      <c r="C36" s="1" t="s">
        <v>90</v>
      </c>
      <c r="D36" s="1" t="s">
        <v>186</v>
      </c>
      <c r="E36" s="1" t="s">
        <v>91</v>
      </c>
      <c r="F36" s="11">
        <v>303</v>
      </c>
      <c r="G36" s="1">
        <v>243</v>
      </c>
      <c r="H36" s="12">
        <v>16</v>
      </c>
      <c r="I36" s="11">
        <v>280</v>
      </c>
      <c r="J36" s="1">
        <v>249</v>
      </c>
      <c r="K36" s="12">
        <v>15</v>
      </c>
      <c r="L36" s="11">
        <v>229</v>
      </c>
      <c r="M36" s="1">
        <v>209</v>
      </c>
      <c r="N36" s="12">
        <v>24</v>
      </c>
      <c r="O36" s="11">
        <v>193</v>
      </c>
      <c r="P36" s="1">
        <v>170</v>
      </c>
      <c r="Q36" s="12">
        <v>25</v>
      </c>
      <c r="R36" s="11">
        <v>235</v>
      </c>
      <c r="S36" s="1">
        <v>193</v>
      </c>
      <c r="T36" s="12">
        <v>34</v>
      </c>
    </row>
    <row r="37" spans="2:21" x14ac:dyDescent="0.25">
      <c r="B37" s="2" t="s">
        <v>245</v>
      </c>
      <c r="F37" s="13">
        <f t="shared" ref="F37:H37" si="5">SUM(F34:F36)</f>
        <v>494</v>
      </c>
      <c r="G37" s="2">
        <f t="shared" si="5"/>
        <v>396</v>
      </c>
      <c r="H37" s="2">
        <f t="shared" si="5"/>
        <v>25</v>
      </c>
      <c r="I37" s="13">
        <f t="shared" ref="I37:O37" si="6">SUM(I34:I36)</f>
        <v>458</v>
      </c>
      <c r="J37" s="2">
        <f t="shared" si="6"/>
        <v>396</v>
      </c>
      <c r="K37" s="2">
        <f t="shared" si="6"/>
        <v>23</v>
      </c>
      <c r="L37" s="13">
        <f t="shared" si="6"/>
        <v>318</v>
      </c>
      <c r="M37" s="2">
        <f t="shared" si="6"/>
        <v>284</v>
      </c>
      <c r="N37" s="2">
        <f t="shared" si="6"/>
        <v>31</v>
      </c>
      <c r="O37" s="13">
        <f t="shared" si="6"/>
        <v>338</v>
      </c>
      <c r="P37" s="2">
        <f t="shared" ref="P37:T37" si="7">SUM(P34:P36)</f>
        <v>295</v>
      </c>
      <c r="Q37" s="14">
        <f t="shared" si="7"/>
        <v>36</v>
      </c>
      <c r="R37" s="13">
        <f t="shared" si="7"/>
        <v>374</v>
      </c>
      <c r="S37" s="2">
        <f t="shared" si="7"/>
        <v>316</v>
      </c>
      <c r="T37" s="14">
        <f t="shared" si="7"/>
        <v>44</v>
      </c>
    </row>
    <row r="38" spans="2:21" x14ac:dyDescent="0.25">
      <c r="B38" s="2"/>
      <c r="F38" s="11"/>
      <c r="H38" s="12"/>
      <c r="I38" s="11"/>
      <c r="K38" s="12"/>
      <c r="L38" s="11"/>
      <c r="N38" s="12"/>
      <c r="O38" s="11"/>
      <c r="Q38" s="12"/>
      <c r="R38" s="11"/>
      <c r="T38" s="12"/>
    </row>
    <row r="39" spans="2:21" x14ac:dyDescent="0.25">
      <c r="B39" s="1" t="s">
        <v>76</v>
      </c>
      <c r="C39" s="1" t="s">
        <v>75</v>
      </c>
      <c r="D39" s="1" t="s">
        <v>183</v>
      </c>
      <c r="E39" s="1" t="s">
        <v>83</v>
      </c>
      <c r="F39" s="11">
        <v>161</v>
      </c>
      <c r="G39" s="1">
        <v>118</v>
      </c>
      <c r="H39" s="12">
        <v>14</v>
      </c>
      <c r="I39" s="11">
        <v>140</v>
      </c>
      <c r="J39" s="1">
        <v>117</v>
      </c>
      <c r="K39" s="12">
        <v>17</v>
      </c>
      <c r="L39" s="11">
        <v>105</v>
      </c>
      <c r="M39" s="1">
        <v>90</v>
      </c>
      <c r="N39" s="12">
        <v>8</v>
      </c>
      <c r="O39" s="11">
        <v>112</v>
      </c>
      <c r="P39" s="1">
        <v>90</v>
      </c>
      <c r="Q39" s="12">
        <v>10</v>
      </c>
      <c r="R39" s="11">
        <v>147</v>
      </c>
      <c r="S39" s="1">
        <v>124</v>
      </c>
      <c r="T39" s="12">
        <v>17</v>
      </c>
    </row>
    <row r="40" spans="2:21" x14ac:dyDescent="0.25">
      <c r="C40" s="1" t="s">
        <v>98</v>
      </c>
      <c r="D40" s="1" t="s">
        <v>183</v>
      </c>
      <c r="E40" s="1" t="s">
        <v>99</v>
      </c>
      <c r="F40" s="11">
        <v>164</v>
      </c>
      <c r="G40" s="1">
        <v>122</v>
      </c>
      <c r="H40" s="12">
        <v>9</v>
      </c>
      <c r="I40" s="11">
        <v>135</v>
      </c>
      <c r="J40" s="1">
        <v>115</v>
      </c>
      <c r="K40" s="12">
        <v>14</v>
      </c>
      <c r="L40" s="11">
        <v>93</v>
      </c>
      <c r="M40" s="1">
        <v>83</v>
      </c>
      <c r="N40" s="12">
        <v>16</v>
      </c>
      <c r="O40" s="11">
        <v>116</v>
      </c>
      <c r="P40" s="1">
        <v>102</v>
      </c>
      <c r="Q40" s="12">
        <v>11</v>
      </c>
      <c r="R40" s="11">
        <v>116</v>
      </c>
      <c r="S40" s="1">
        <v>90</v>
      </c>
      <c r="T40" s="12">
        <v>10</v>
      </c>
    </row>
    <row r="41" spans="2:21" s="2" customFormat="1" x14ac:dyDescent="0.25">
      <c r="B41" s="1"/>
      <c r="C41" s="1" t="s">
        <v>92</v>
      </c>
      <c r="D41" s="1" t="s">
        <v>183</v>
      </c>
      <c r="E41" s="1" t="s">
        <v>93</v>
      </c>
      <c r="F41" s="11">
        <v>94</v>
      </c>
      <c r="G41" s="1">
        <v>75</v>
      </c>
      <c r="H41" s="12">
        <v>13</v>
      </c>
      <c r="I41" s="11">
        <v>72</v>
      </c>
      <c r="J41" s="1">
        <v>62</v>
      </c>
      <c r="K41" s="12">
        <v>12</v>
      </c>
      <c r="L41" s="11">
        <v>83</v>
      </c>
      <c r="M41" s="1">
        <v>74</v>
      </c>
      <c r="N41" s="12">
        <v>14</v>
      </c>
      <c r="O41" s="11">
        <v>68</v>
      </c>
      <c r="P41" s="1">
        <v>60</v>
      </c>
      <c r="Q41" s="12">
        <v>7</v>
      </c>
      <c r="R41" s="11">
        <v>61</v>
      </c>
      <c r="S41" s="1">
        <v>49</v>
      </c>
      <c r="T41" s="12">
        <v>18</v>
      </c>
    </row>
    <row r="42" spans="2:21" x14ac:dyDescent="0.25">
      <c r="C42" s="1" t="s">
        <v>160</v>
      </c>
      <c r="D42" s="1" t="s">
        <v>183</v>
      </c>
      <c r="E42" s="1" t="s">
        <v>161</v>
      </c>
      <c r="F42" s="11">
        <v>70</v>
      </c>
      <c r="G42" s="1">
        <v>60</v>
      </c>
      <c r="H42" s="12">
        <v>3</v>
      </c>
      <c r="I42" s="11">
        <v>32</v>
      </c>
      <c r="J42" s="1">
        <v>28</v>
      </c>
      <c r="K42" s="12">
        <v>3</v>
      </c>
      <c r="L42" s="11">
        <v>23</v>
      </c>
      <c r="M42" s="1">
        <v>20</v>
      </c>
      <c r="N42" s="12">
        <v>6</v>
      </c>
      <c r="O42" s="11">
        <v>21</v>
      </c>
      <c r="P42" s="1">
        <v>19</v>
      </c>
      <c r="Q42" s="12">
        <v>6</v>
      </c>
      <c r="R42" s="11">
        <v>26</v>
      </c>
      <c r="S42" s="1">
        <v>18</v>
      </c>
      <c r="T42" s="12">
        <v>4</v>
      </c>
    </row>
    <row r="43" spans="2:21" x14ac:dyDescent="0.25">
      <c r="C43" s="1" t="s">
        <v>206</v>
      </c>
      <c r="D43" s="1" t="s">
        <v>183</v>
      </c>
      <c r="E43" s="1" t="s">
        <v>207</v>
      </c>
      <c r="F43" s="11"/>
      <c r="H43" s="12"/>
      <c r="I43" s="11"/>
      <c r="K43" s="12"/>
      <c r="L43" s="11"/>
      <c r="N43" s="12"/>
      <c r="O43" s="11"/>
      <c r="Q43" s="12"/>
      <c r="R43" s="11"/>
      <c r="T43" s="12"/>
    </row>
    <row r="44" spans="2:21" x14ac:dyDescent="0.25">
      <c r="B44" s="2" t="s">
        <v>246</v>
      </c>
      <c r="F44" s="13">
        <f t="shared" ref="F44:H44" si="8">SUM(F39:F43)</f>
        <v>489</v>
      </c>
      <c r="G44" s="2">
        <f t="shared" si="8"/>
        <v>375</v>
      </c>
      <c r="H44" s="2">
        <f t="shared" si="8"/>
        <v>39</v>
      </c>
      <c r="I44" s="13">
        <f t="shared" ref="I44:O44" si="9">SUM(I39:I43)</f>
        <v>379</v>
      </c>
      <c r="J44" s="2">
        <f t="shared" si="9"/>
        <v>322</v>
      </c>
      <c r="K44" s="2">
        <f t="shared" si="9"/>
        <v>46</v>
      </c>
      <c r="L44" s="13">
        <f t="shared" si="9"/>
        <v>304</v>
      </c>
      <c r="M44" s="2">
        <f t="shared" si="9"/>
        <v>267</v>
      </c>
      <c r="N44" s="2">
        <f t="shared" si="9"/>
        <v>44</v>
      </c>
      <c r="O44" s="13">
        <f t="shared" si="9"/>
        <v>317</v>
      </c>
      <c r="P44" s="2">
        <f t="shared" ref="P44:T44" si="10">SUM(P39:P43)</f>
        <v>271</v>
      </c>
      <c r="Q44" s="2">
        <f t="shared" si="10"/>
        <v>34</v>
      </c>
      <c r="R44" s="13">
        <f t="shared" si="10"/>
        <v>350</v>
      </c>
      <c r="S44" s="2">
        <f t="shared" si="10"/>
        <v>281</v>
      </c>
      <c r="T44" s="2">
        <f t="shared" si="10"/>
        <v>49</v>
      </c>
      <c r="U44" s="11"/>
    </row>
    <row r="45" spans="2:21" x14ac:dyDescent="0.25">
      <c r="F45" s="11"/>
      <c r="H45" s="12"/>
      <c r="I45" s="11"/>
      <c r="K45" s="12"/>
      <c r="L45" s="11"/>
      <c r="N45" s="12"/>
      <c r="O45" s="11"/>
      <c r="Q45" s="12"/>
      <c r="R45" s="11"/>
      <c r="T45" s="12"/>
    </row>
    <row r="46" spans="2:21" x14ac:dyDescent="0.25">
      <c r="B46" s="1" t="s">
        <v>288</v>
      </c>
      <c r="C46" s="1" t="s">
        <v>72</v>
      </c>
      <c r="D46" s="1" t="s">
        <v>185</v>
      </c>
      <c r="E46" s="1" t="s">
        <v>73</v>
      </c>
      <c r="F46" s="11">
        <v>54</v>
      </c>
      <c r="G46" s="1">
        <v>42</v>
      </c>
      <c r="H46" s="12">
        <v>2</v>
      </c>
      <c r="I46" s="11">
        <v>45</v>
      </c>
      <c r="J46" s="1">
        <v>39</v>
      </c>
      <c r="K46" s="12">
        <v>6</v>
      </c>
      <c r="L46" s="11">
        <v>25</v>
      </c>
      <c r="M46" s="1">
        <v>22</v>
      </c>
      <c r="N46" s="12">
        <v>5</v>
      </c>
      <c r="O46" s="11">
        <v>28</v>
      </c>
      <c r="P46" s="1">
        <v>23</v>
      </c>
      <c r="Q46" s="12">
        <v>8</v>
      </c>
      <c r="R46" s="11">
        <v>27</v>
      </c>
      <c r="S46" s="1">
        <v>24</v>
      </c>
      <c r="T46" s="12">
        <v>4</v>
      </c>
    </row>
    <row r="47" spans="2:21" x14ac:dyDescent="0.25">
      <c r="C47" s="1" t="s">
        <v>159</v>
      </c>
      <c r="D47" s="1" t="s">
        <v>185</v>
      </c>
      <c r="E47" s="1" t="s">
        <v>281</v>
      </c>
      <c r="F47" s="11">
        <v>32</v>
      </c>
      <c r="G47" s="1">
        <v>24</v>
      </c>
      <c r="H47" s="12">
        <v>2</v>
      </c>
      <c r="I47" s="11">
        <v>22</v>
      </c>
      <c r="J47" s="1">
        <v>19</v>
      </c>
      <c r="K47" s="12">
        <v>3</v>
      </c>
      <c r="L47" s="11">
        <v>13</v>
      </c>
      <c r="M47" s="1">
        <v>13</v>
      </c>
      <c r="N47" s="12">
        <v>1</v>
      </c>
      <c r="O47" s="11">
        <v>20</v>
      </c>
      <c r="P47" s="1">
        <v>17</v>
      </c>
      <c r="Q47" s="12">
        <v>0</v>
      </c>
      <c r="R47" s="11">
        <v>20</v>
      </c>
      <c r="S47" s="1">
        <v>16</v>
      </c>
      <c r="T47" s="12">
        <v>3</v>
      </c>
    </row>
    <row r="48" spans="2:21" x14ac:dyDescent="0.25">
      <c r="C48" s="1" t="s">
        <v>82</v>
      </c>
      <c r="D48" s="1" t="s">
        <v>183</v>
      </c>
      <c r="E48" s="1" t="s">
        <v>108</v>
      </c>
      <c r="F48" s="11">
        <v>5</v>
      </c>
      <c r="G48" s="1">
        <v>5</v>
      </c>
      <c r="H48" s="12">
        <v>3</v>
      </c>
      <c r="I48" s="11">
        <v>6</v>
      </c>
      <c r="J48" s="1">
        <v>6</v>
      </c>
      <c r="K48" s="12">
        <v>0</v>
      </c>
      <c r="L48" s="11">
        <v>4</v>
      </c>
      <c r="M48" s="1">
        <v>4</v>
      </c>
      <c r="N48" s="12">
        <v>1</v>
      </c>
      <c r="O48" s="11">
        <v>4</v>
      </c>
      <c r="P48" s="1">
        <v>4</v>
      </c>
      <c r="Q48" s="12">
        <v>0</v>
      </c>
      <c r="R48" s="11">
        <v>4</v>
      </c>
      <c r="S48" s="1">
        <v>2</v>
      </c>
      <c r="T48" s="12">
        <v>0</v>
      </c>
    </row>
    <row r="49" spans="2:20" x14ac:dyDescent="0.25">
      <c r="C49" s="1" t="s">
        <v>158</v>
      </c>
      <c r="D49" s="1" t="s">
        <v>185</v>
      </c>
      <c r="E49" s="1" t="s">
        <v>52</v>
      </c>
      <c r="F49" s="11">
        <v>17</v>
      </c>
      <c r="G49" s="1">
        <v>11</v>
      </c>
      <c r="H49" s="12">
        <v>2</v>
      </c>
      <c r="I49" s="11">
        <v>10</v>
      </c>
      <c r="J49" s="1">
        <v>10</v>
      </c>
      <c r="K49" s="12">
        <v>3</v>
      </c>
      <c r="L49" s="11">
        <v>6</v>
      </c>
      <c r="M49" s="1">
        <v>5</v>
      </c>
      <c r="N49" s="12">
        <v>1</v>
      </c>
      <c r="O49" s="11">
        <v>6</v>
      </c>
      <c r="P49" s="1">
        <v>4</v>
      </c>
      <c r="Q49" s="12">
        <v>0</v>
      </c>
      <c r="R49" s="11">
        <v>6</v>
      </c>
      <c r="S49" s="1">
        <v>4</v>
      </c>
      <c r="T49" s="12">
        <v>0</v>
      </c>
    </row>
    <row r="50" spans="2:20" x14ac:dyDescent="0.25">
      <c r="B50" s="2" t="s">
        <v>289</v>
      </c>
      <c r="F50" s="13">
        <f t="shared" ref="F50:T50" si="11">SUM(F46:F49)</f>
        <v>108</v>
      </c>
      <c r="G50" s="2">
        <f t="shared" si="11"/>
        <v>82</v>
      </c>
      <c r="H50" s="2">
        <f t="shared" si="11"/>
        <v>9</v>
      </c>
      <c r="I50" s="13">
        <f t="shared" si="11"/>
        <v>83</v>
      </c>
      <c r="J50" s="2">
        <f t="shared" si="11"/>
        <v>74</v>
      </c>
      <c r="K50" s="2">
        <f t="shared" si="11"/>
        <v>12</v>
      </c>
      <c r="L50" s="13">
        <f t="shared" si="11"/>
        <v>48</v>
      </c>
      <c r="M50" s="2">
        <f t="shared" si="11"/>
        <v>44</v>
      </c>
      <c r="N50" s="2">
        <f t="shared" si="11"/>
        <v>8</v>
      </c>
      <c r="O50" s="13">
        <f t="shared" si="11"/>
        <v>58</v>
      </c>
      <c r="P50" s="2">
        <f t="shared" si="11"/>
        <v>48</v>
      </c>
      <c r="Q50" s="14">
        <f t="shared" si="11"/>
        <v>8</v>
      </c>
      <c r="R50" s="13">
        <f t="shared" si="11"/>
        <v>57</v>
      </c>
      <c r="S50" s="2">
        <f t="shared" si="11"/>
        <v>46</v>
      </c>
      <c r="T50" s="14">
        <f t="shared" si="11"/>
        <v>7</v>
      </c>
    </row>
    <row r="51" spans="2:20" x14ac:dyDescent="0.25">
      <c r="F51" s="11"/>
      <c r="H51" s="12"/>
      <c r="I51" s="11"/>
      <c r="K51" s="12"/>
      <c r="L51" s="11"/>
      <c r="N51" s="12"/>
      <c r="O51" s="11"/>
      <c r="Q51" s="12"/>
      <c r="R51" s="11"/>
      <c r="T51" s="12"/>
    </row>
    <row r="52" spans="2:20" s="2" customFormat="1" x14ac:dyDescent="0.25">
      <c r="B52" s="1" t="s">
        <v>50</v>
      </c>
      <c r="C52" s="1" t="s">
        <v>49</v>
      </c>
      <c r="D52" s="1" t="s">
        <v>185</v>
      </c>
      <c r="E52" s="1" t="s">
        <v>51</v>
      </c>
      <c r="F52" s="11">
        <v>244</v>
      </c>
      <c r="G52" s="1">
        <v>163</v>
      </c>
      <c r="H52" s="12">
        <v>10</v>
      </c>
      <c r="I52" s="11">
        <v>178</v>
      </c>
      <c r="J52" s="1">
        <v>123</v>
      </c>
      <c r="K52" s="12">
        <v>16</v>
      </c>
      <c r="L52" s="11">
        <v>152</v>
      </c>
      <c r="M52" s="1">
        <v>111</v>
      </c>
      <c r="N52" s="12">
        <v>11</v>
      </c>
      <c r="O52" s="11">
        <v>150</v>
      </c>
      <c r="P52" s="1">
        <v>112</v>
      </c>
      <c r="Q52" s="12">
        <v>6</v>
      </c>
      <c r="R52" s="11">
        <v>115</v>
      </c>
      <c r="S52" s="1">
        <v>84</v>
      </c>
      <c r="T52" s="12">
        <v>10</v>
      </c>
    </row>
    <row r="53" spans="2:20" s="2" customFormat="1" x14ac:dyDescent="0.25">
      <c r="B53" s="1"/>
      <c r="C53" s="1"/>
      <c r="D53" s="1" t="s">
        <v>183</v>
      </c>
      <c r="E53" s="1" t="s">
        <v>279</v>
      </c>
      <c r="F53" s="11"/>
      <c r="G53" s="1"/>
      <c r="H53" s="12">
        <v>2</v>
      </c>
      <c r="I53" s="11"/>
      <c r="J53" s="1"/>
      <c r="K53" s="12">
        <v>1</v>
      </c>
      <c r="L53" s="11"/>
      <c r="M53" s="1"/>
      <c r="N53" s="12"/>
      <c r="O53" s="11"/>
      <c r="P53" s="1"/>
      <c r="Q53" s="12"/>
      <c r="R53" s="11"/>
      <c r="S53" s="1"/>
      <c r="T53" s="12"/>
    </row>
    <row r="54" spans="2:20" s="2" customFormat="1" x14ac:dyDescent="0.25">
      <c r="B54" s="1"/>
      <c r="C54" s="1"/>
      <c r="D54" s="1" t="s">
        <v>294</v>
      </c>
      <c r="E54" s="1" t="s">
        <v>51</v>
      </c>
      <c r="F54" s="11">
        <v>1</v>
      </c>
      <c r="G54" s="1">
        <v>1</v>
      </c>
      <c r="H54" s="30">
        <v>0</v>
      </c>
      <c r="I54" s="11"/>
      <c r="J54" s="1"/>
      <c r="K54" s="30"/>
      <c r="L54" s="11"/>
      <c r="M54" s="1"/>
      <c r="N54" s="12"/>
      <c r="O54" s="11"/>
      <c r="P54" s="1"/>
      <c r="Q54" s="12"/>
      <c r="R54" s="11"/>
      <c r="S54" s="1"/>
      <c r="T54" s="12"/>
    </row>
    <row r="55" spans="2:20" s="2" customFormat="1" x14ac:dyDescent="0.25">
      <c r="B55" s="2" t="s">
        <v>280</v>
      </c>
      <c r="C55" s="1"/>
      <c r="D55" s="1"/>
      <c r="E55" s="1"/>
      <c r="F55" s="13">
        <f>SUM(F52:F54)</f>
        <v>245</v>
      </c>
      <c r="G55" s="31">
        <f>SUM(G52:G54)</f>
        <v>164</v>
      </c>
      <c r="H55" s="2">
        <f>SUM(H52:H54)</f>
        <v>12</v>
      </c>
      <c r="I55" s="13">
        <f t="shared" ref="I55:K55" si="12">SUM(I52:I53)</f>
        <v>178</v>
      </c>
      <c r="J55" s="2">
        <f t="shared" si="12"/>
        <v>123</v>
      </c>
      <c r="K55" s="2">
        <f t="shared" si="12"/>
        <v>17</v>
      </c>
      <c r="L55" s="11"/>
      <c r="M55" s="1"/>
      <c r="N55" s="12"/>
      <c r="O55" s="11"/>
      <c r="P55" s="1"/>
      <c r="Q55" s="12"/>
      <c r="R55" s="11"/>
      <c r="S55" s="1"/>
      <c r="T55" s="12"/>
    </row>
    <row r="56" spans="2:20" s="2" customFormat="1" x14ac:dyDescent="0.25">
      <c r="B56" s="1"/>
      <c r="C56" s="1"/>
      <c r="D56" s="1"/>
      <c r="E56" s="1"/>
      <c r="F56" s="11"/>
      <c r="G56" s="1"/>
      <c r="H56" s="12"/>
      <c r="I56" s="11"/>
      <c r="J56" s="1"/>
      <c r="K56" s="12"/>
      <c r="L56" s="11"/>
      <c r="M56" s="1"/>
      <c r="N56" s="12"/>
      <c r="O56" s="11"/>
      <c r="P56" s="1"/>
      <c r="Q56" s="12"/>
      <c r="R56" s="11"/>
      <c r="S56" s="1"/>
      <c r="T56" s="12"/>
    </row>
    <row r="57" spans="2:20" x14ac:dyDescent="0.25">
      <c r="B57" s="1" t="s">
        <v>11</v>
      </c>
      <c r="C57" s="1" t="s">
        <v>10</v>
      </c>
      <c r="D57" s="1" t="s">
        <v>183</v>
      </c>
      <c r="E57" s="1" t="s">
        <v>11</v>
      </c>
      <c r="F57" s="11">
        <v>117</v>
      </c>
      <c r="G57" s="1">
        <v>94</v>
      </c>
      <c r="H57" s="12">
        <v>7</v>
      </c>
      <c r="I57" s="11">
        <v>124</v>
      </c>
      <c r="J57" s="1">
        <v>103</v>
      </c>
      <c r="K57" s="12">
        <v>11</v>
      </c>
      <c r="L57" s="11">
        <v>95</v>
      </c>
      <c r="M57" s="1">
        <v>88</v>
      </c>
      <c r="N57" s="12">
        <v>9</v>
      </c>
      <c r="O57" s="11">
        <v>77</v>
      </c>
      <c r="P57" s="1">
        <v>60</v>
      </c>
      <c r="Q57" s="12">
        <v>7</v>
      </c>
      <c r="R57" s="11">
        <v>103</v>
      </c>
      <c r="S57" s="1">
        <v>95</v>
      </c>
      <c r="T57" s="12">
        <v>10</v>
      </c>
    </row>
    <row r="58" spans="2:20" x14ac:dyDescent="0.25">
      <c r="C58" s="1" t="s">
        <v>9</v>
      </c>
      <c r="D58" s="1" t="s">
        <v>185</v>
      </c>
      <c r="E58" s="1" t="s">
        <v>12</v>
      </c>
      <c r="F58" s="11">
        <v>55</v>
      </c>
      <c r="G58" s="1">
        <v>45</v>
      </c>
      <c r="H58" s="12">
        <v>8</v>
      </c>
      <c r="I58" s="11">
        <v>53</v>
      </c>
      <c r="J58" s="1">
        <v>47</v>
      </c>
      <c r="K58" s="12">
        <v>5</v>
      </c>
      <c r="L58" s="11">
        <v>46</v>
      </c>
      <c r="M58" s="1">
        <v>43</v>
      </c>
      <c r="N58" s="12">
        <v>3</v>
      </c>
      <c r="O58" s="11">
        <v>36</v>
      </c>
      <c r="P58" s="1">
        <v>35</v>
      </c>
      <c r="Q58" s="12">
        <v>8</v>
      </c>
      <c r="R58" s="11">
        <v>47</v>
      </c>
      <c r="S58" s="1">
        <v>38</v>
      </c>
      <c r="T58" s="12">
        <v>11</v>
      </c>
    </row>
    <row r="59" spans="2:20" x14ac:dyDescent="0.25">
      <c r="C59" s="1" t="s">
        <v>120</v>
      </c>
      <c r="D59" s="1" t="s">
        <v>183</v>
      </c>
      <c r="E59" s="1" t="s">
        <v>121</v>
      </c>
      <c r="F59" s="11">
        <v>48</v>
      </c>
      <c r="G59" s="1">
        <v>36</v>
      </c>
      <c r="H59" s="12">
        <v>9</v>
      </c>
      <c r="I59" s="11">
        <v>65</v>
      </c>
      <c r="J59" s="1">
        <v>52</v>
      </c>
      <c r="K59" s="12">
        <v>7</v>
      </c>
      <c r="L59" s="11">
        <v>54</v>
      </c>
      <c r="M59" s="1">
        <v>42</v>
      </c>
      <c r="N59" s="12">
        <v>8</v>
      </c>
      <c r="O59" s="11">
        <v>41</v>
      </c>
      <c r="P59" s="1">
        <v>38</v>
      </c>
      <c r="Q59" s="12">
        <v>5</v>
      </c>
      <c r="R59" s="11">
        <v>29</v>
      </c>
      <c r="S59" s="1">
        <v>25</v>
      </c>
      <c r="T59" s="12">
        <v>4</v>
      </c>
    </row>
    <row r="60" spans="2:20" x14ac:dyDescent="0.25">
      <c r="B60" s="2" t="s">
        <v>247</v>
      </c>
      <c r="F60" s="13">
        <f t="shared" ref="F60:H60" si="13">SUM(F57:F59)</f>
        <v>220</v>
      </c>
      <c r="G60" s="2">
        <f t="shared" si="13"/>
        <v>175</v>
      </c>
      <c r="H60" s="2">
        <f t="shared" si="13"/>
        <v>24</v>
      </c>
      <c r="I60" s="13">
        <f t="shared" ref="I60:O60" si="14">SUM(I57:I59)</f>
        <v>242</v>
      </c>
      <c r="J60" s="2">
        <f t="shared" si="14"/>
        <v>202</v>
      </c>
      <c r="K60" s="2">
        <f t="shared" si="14"/>
        <v>23</v>
      </c>
      <c r="L60" s="13">
        <f t="shared" si="14"/>
        <v>195</v>
      </c>
      <c r="M60" s="2">
        <f t="shared" si="14"/>
        <v>173</v>
      </c>
      <c r="N60" s="2">
        <f t="shared" si="14"/>
        <v>20</v>
      </c>
      <c r="O60" s="13">
        <f t="shared" si="14"/>
        <v>154</v>
      </c>
      <c r="P60" s="2">
        <f t="shared" ref="P60:T60" si="15">SUM(P57:P59)</f>
        <v>133</v>
      </c>
      <c r="Q60" s="14">
        <f t="shared" si="15"/>
        <v>20</v>
      </c>
      <c r="R60" s="13">
        <f t="shared" si="15"/>
        <v>179</v>
      </c>
      <c r="S60" s="2">
        <f t="shared" si="15"/>
        <v>158</v>
      </c>
      <c r="T60" s="14">
        <f t="shared" si="15"/>
        <v>25</v>
      </c>
    </row>
    <row r="61" spans="2:20" x14ac:dyDescent="0.25">
      <c r="F61" s="11"/>
      <c r="H61" s="12"/>
      <c r="I61" s="11"/>
      <c r="K61" s="12"/>
      <c r="L61" s="11"/>
      <c r="N61" s="12"/>
      <c r="O61" s="11"/>
      <c r="Q61" s="12"/>
      <c r="R61" s="11"/>
      <c r="T61" s="12"/>
    </row>
    <row r="62" spans="2:20" x14ac:dyDescent="0.25">
      <c r="B62" s="1" t="s">
        <v>54</v>
      </c>
      <c r="C62" s="1" t="s">
        <v>53</v>
      </c>
      <c r="D62" s="1" t="s">
        <v>183</v>
      </c>
      <c r="E62" s="1" t="s">
        <v>55</v>
      </c>
      <c r="F62" s="11">
        <v>117</v>
      </c>
      <c r="G62" s="1">
        <v>92</v>
      </c>
      <c r="H62" s="12">
        <v>12</v>
      </c>
      <c r="I62" s="11">
        <v>108</v>
      </c>
      <c r="J62" s="1">
        <v>93</v>
      </c>
      <c r="K62" s="12">
        <v>8</v>
      </c>
      <c r="L62" s="11">
        <v>80</v>
      </c>
      <c r="M62" s="1">
        <v>73</v>
      </c>
      <c r="N62" s="12">
        <v>10</v>
      </c>
      <c r="O62" s="11">
        <v>109</v>
      </c>
      <c r="P62" s="1">
        <v>99</v>
      </c>
      <c r="Q62" s="12">
        <v>16</v>
      </c>
      <c r="R62" s="11">
        <v>117</v>
      </c>
      <c r="S62" s="1">
        <v>103</v>
      </c>
      <c r="T62" s="12">
        <v>18</v>
      </c>
    </row>
    <row r="63" spans="2:20" x14ac:dyDescent="0.25">
      <c r="C63" s="1" t="s">
        <v>127</v>
      </c>
      <c r="D63" s="1" t="s">
        <v>185</v>
      </c>
      <c r="E63" s="1" t="s">
        <v>128</v>
      </c>
      <c r="F63" s="11">
        <v>74</v>
      </c>
      <c r="G63" s="1">
        <v>66</v>
      </c>
      <c r="H63" s="12">
        <v>10</v>
      </c>
      <c r="I63" s="11">
        <v>65</v>
      </c>
      <c r="J63" s="1">
        <v>57</v>
      </c>
      <c r="K63" s="12">
        <v>16</v>
      </c>
      <c r="L63" s="11">
        <v>49</v>
      </c>
      <c r="M63" s="1">
        <v>46</v>
      </c>
      <c r="N63" s="12">
        <v>13</v>
      </c>
      <c r="O63" s="11">
        <v>46</v>
      </c>
      <c r="P63" s="1">
        <v>45</v>
      </c>
      <c r="Q63" s="12">
        <v>14</v>
      </c>
      <c r="R63" s="11">
        <v>41</v>
      </c>
      <c r="S63" s="1">
        <v>37</v>
      </c>
      <c r="T63" s="12">
        <v>13</v>
      </c>
    </row>
    <row r="64" spans="2:20" x14ac:dyDescent="0.25">
      <c r="C64" s="1" t="s">
        <v>188</v>
      </c>
      <c r="D64" s="1" t="s">
        <v>185</v>
      </c>
      <c r="E64" s="1" t="s">
        <v>228</v>
      </c>
      <c r="F64" s="11"/>
      <c r="H64" s="12"/>
      <c r="I64" s="11"/>
      <c r="K64" s="25">
        <v>2</v>
      </c>
      <c r="L64" s="11"/>
      <c r="N64" s="25">
        <v>1</v>
      </c>
      <c r="O64" s="11">
        <v>0</v>
      </c>
      <c r="P64" s="1">
        <v>0</v>
      </c>
      <c r="Q64" s="12">
        <v>2</v>
      </c>
      <c r="R64" s="11"/>
      <c r="T64" s="12"/>
    </row>
    <row r="65" spans="2:20" x14ac:dyDescent="0.25">
      <c r="B65" s="2" t="s">
        <v>249</v>
      </c>
      <c r="C65" s="2"/>
      <c r="D65" s="2"/>
      <c r="E65" s="2"/>
      <c r="F65" s="13">
        <f t="shared" ref="F65:H65" si="16">SUM(F62:F64)</f>
        <v>191</v>
      </c>
      <c r="G65" s="2">
        <f t="shared" si="16"/>
        <v>158</v>
      </c>
      <c r="H65" s="2">
        <f t="shared" si="16"/>
        <v>22</v>
      </c>
      <c r="I65" s="13">
        <f t="shared" ref="I65:N65" si="17">SUM(I62:I64)</f>
        <v>173</v>
      </c>
      <c r="J65" s="2">
        <f t="shared" si="17"/>
        <v>150</v>
      </c>
      <c r="K65" s="2">
        <f t="shared" si="17"/>
        <v>26</v>
      </c>
      <c r="L65" s="13">
        <f t="shared" si="17"/>
        <v>129</v>
      </c>
      <c r="M65" s="2">
        <f t="shared" si="17"/>
        <v>119</v>
      </c>
      <c r="N65" s="2">
        <f t="shared" si="17"/>
        <v>24</v>
      </c>
      <c r="O65" s="13">
        <f t="shared" ref="O65:T65" si="18">SUM(O62:O64)</f>
        <v>155</v>
      </c>
      <c r="P65" s="2">
        <f t="shared" si="18"/>
        <v>144</v>
      </c>
      <c r="Q65" s="14">
        <f t="shared" si="18"/>
        <v>32</v>
      </c>
      <c r="R65" s="13">
        <f t="shared" si="18"/>
        <v>158</v>
      </c>
      <c r="S65" s="2">
        <f t="shared" si="18"/>
        <v>140</v>
      </c>
      <c r="T65" s="14">
        <f t="shared" si="18"/>
        <v>31</v>
      </c>
    </row>
    <row r="66" spans="2:20" x14ac:dyDescent="0.25">
      <c r="B66" s="2"/>
      <c r="F66" s="11"/>
      <c r="H66" s="12"/>
      <c r="I66" s="11"/>
      <c r="K66" s="12"/>
      <c r="L66" s="11"/>
      <c r="N66" s="12"/>
      <c r="O66" s="11"/>
      <c r="Q66" s="12"/>
      <c r="R66" s="11"/>
      <c r="T66" s="12"/>
    </row>
    <row r="67" spans="2:20" s="2" customFormat="1" x14ac:dyDescent="0.25">
      <c r="B67" s="1" t="s">
        <v>33</v>
      </c>
      <c r="C67" s="1" t="s">
        <v>31</v>
      </c>
      <c r="D67" s="1" t="s">
        <v>185</v>
      </c>
      <c r="E67" s="1" t="s">
        <v>34</v>
      </c>
      <c r="F67" s="11">
        <v>30</v>
      </c>
      <c r="G67" s="1">
        <v>21</v>
      </c>
      <c r="H67" s="12">
        <v>1</v>
      </c>
      <c r="I67" s="11">
        <v>28</v>
      </c>
      <c r="J67" s="1">
        <v>26</v>
      </c>
      <c r="K67" s="12">
        <v>1</v>
      </c>
      <c r="L67" s="11">
        <v>24</v>
      </c>
      <c r="M67" s="1">
        <v>24</v>
      </c>
      <c r="N67" s="12">
        <v>3</v>
      </c>
      <c r="O67" s="11">
        <v>15</v>
      </c>
      <c r="P67" s="1">
        <v>13</v>
      </c>
      <c r="Q67" s="12">
        <v>2</v>
      </c>
      <c r="R67" s="11">
        <v>33</v>
      </c>
      <c r="S67" s="1">
        <v>26</v>
      </c>
      <c r="T67" s="12"/>
    </row>
    <row r="68" spans="2:20" x14ac:dyDescent="0.25">
      <c r="C68" s="1" t="s">
        <v>32</v>
      </c>
      <c r="D68" s="1" t="s">
        <v>183</v>
      </c>
      <c r="E68" s="1" t="s">
        <v>33</v>
      </c>
      <c r="F68" s="11">
        <v>59</v>
      </c>
      <c r="G68" s="1">
        <v>49</v>
      </c>
      <c r="H68" s="12">
        <v>2</v>
      </c>
      <c r="I68" s="11">
        <v>67</v>
      </c>
      <c r="J68" s="1">
        <v>60</v>
      </c>
      <c r="K68" s="12">
        <v>8</v>
      </c>
      <c r="L68" s="11">
        <v>51</v>
      </c>
      <c r="M68" s="1">
        <v>45</v>
      </c>
      <c r="N68" s="12">
        <v>2</v>
      </c>
      <c r="O68" s="11">
        <v>53</v>
      </c>
      <c r="P68" s="1">
        <v>45</v>
      </c>
      <c r="Q68" s="12">
        <v>5</v>
      </c>
      <c r="R68" s="11">
        <v>74</v>
      </c>
      <c r="S68" s="1">
        <v>62</v>
      </c>
      <c r="T68" s="12">
        <v>12</v>
      </c>
    </row>
    <row r="69" spans="2:20" x14ac:dyDescent="0.25">
      <c r="C69" s="1" t="s">
        <v>102</v>
      </c>
      <c r="D69" s="1" t="s">
        <v>185</v>
      </c>
      <c r="E69" s="1" t="s">
        <v>103</v>
      </c>
      <c r="F69" s="11">
        <v>35</v>
      </c>
      <c r="G69" s="1">
        <v>32</v>
      </c>
      <c r="H69" s="12">
        <v>6</v>
      </c>
      <c r="I69" s="11">
        <v>33</v>
      </c>
      <c r="J69" s="1">
        <v>33</v>
      </c>
      <c r="K69" s="12">
        <v>5</v>
      </c>
      <c r="L69" s="11">
        <v>36</v>
      </c>
      <c r="M69" s="1">
        <v>35</v>
      </c>
      <c r="N69" s="12">
        <v>3</v>
      </c>
      <c r="O69" s="11">
        <v>22</v>
      </c>
      <c r="P69" s="1">
        <v>22</v>
      </c>
      <c r="Q69" s="12">
        <v>3</v>
      </c>
      <c r="R69" s="11">
        <v>19</v>
      </c>
      <c r="S69" s="1">
        <v>17</v>
      </c>
      <c r="T69" s="12">
        <v>5</v>
      </c>
    </row>
    <row r="70" spans="2:20" x14ac:dyDescent="0.25">
      <c r="C70" s="1" t="s">
        <v>162</v>
      </c>
      <c r="D70" s="1" t="s">
        <v>185</v>
      </c>
      <c r="E70" s="1" t="s">
        <v>163</v>
      </c>
      <c r="F70" s="11">
        <v>1</v>
      </c>
      <c r="G70" s="1">
        <v>0</v>
      </c>
      <c r="H70" s="12">
        <v>0</v>
      </c>
      <c r="I70" s="11">
        <v>3</v>
      </c>
      <c r="J70" s="1">
        <v>3</v>
      </c>
      <c r="K70" s="12">
        <v>2</v>
      </c>
      <c r="L70" s="11">
        <v>1</v>
      </c>
      <c r="M70" s="1">
        <v>1</v>
      </c>
      <c r="N70" s="12">
        <v>1</v>
      </c>
      <c r="O70" s="11">
        <v>1</v>
      </c>
      <c r="P70" s="1">
        <v>1</v>
      </c>
      <c r="Q70" s="12">
        <v>1</v>
      </c>
      <c r="R70" s="11">
        <v>9</v>
      </c>
      <c r="S70" s="1">
        <v>7</v>
      </c>
      <c r="T70" s="12">
        <v>0</v>
      </c>
    </row>
    <row r="71" spans="2:20" x14ac:dyDescent="0.25">
      <c r="B71" s="2" t="s">
        <v>250</v>
      </c>
      <c r="F71" s="13">
        <f t="shared" ref="F71:H71" si="19">SUM(F67:F70)</f>
        <v>125</v>
      </c>
      <c r="G71" s="2">
        <f t="shared" si="19"/>
        <v>102</v>
      </c>
      <c r="H71" s="2">
        <f t="shared" si="19"/>
        <v>9</v>
      </c>
      <c r="I71" s="13">
        <f t="shared" ref="I71:O71" si="20">SUM(I67:I70)</f>
        <v>131</v>
      </c>
      <c r="J71" s="2">
        <f t="shared" si="20"/>
        <v>122</v>
      </c>
      <c r="K71" s="2">
        <f t="shared" si="20"/>
        <v>16</v>
      </c>
      <c r="L71" s="13">
        <f t="shared" si="20"/>
        <v>112</v>
      </c>
      <c r="M71" s="2">
        <f t="shared" si="20"/>
        <v>105</v>
      </c>
      <c r="N71" s="2">
        <f t="shared" si="20"/>
        <v>9</v>
      </c>
      <c r="O71" s="13">
        <f t="shared" si="20"/>
        <v>91</v>
      </c>
      <c r="P71" s="2">
        <f t="shared" ref="P71:T71" si="21">SUM(P67:P70)</f>
        <v>81</v>
      </c>
      <c r="Q71" s="14">
        <f t="shared" si="21"/>
        <v>11</v>
      </c>
      <c r="R71" s="13">
        <f t="shared" si="21"/>
        <v>135</v>
      </c>
      <c r="S71" s="2">
        <f t="shared" si="21"/>
        <v>112</v>
      </c>
      <c r="T71" s="14">
        <f t="shared" si="21"/>
        <v>17</v>
      </c>
    </row>
    <row r="72" spans="2:20" x14ac:dyDescent="0.25">
      <c r="F72" s="11"/>
      <c r="H72" s="12"/>
      <c r="I72" s="11"/>
      <c r="K72" s="12"/>
      <c r="L72" s="11"/>
      <c r="N72" s="12"/>
      <c r="O72" s="11"/>
      <c r="Q72" s="12"/>
      <c r="R72" s="11"/>
      <c r="T72" s="12"/>
    </row>
    <row r="73" spans="2:20" x14ac:dyDescent="0.25">
      <c r="B73" s="1" t="s">
        <v>173</v>
      </c>
      <c r="C73" s="1" t="s">
        <v>221</v>
      </c>
      <c r="D73" s="1" t="s">
        <v>183</v>
      </c>
      <c r="E73" s="1" t="s">
        <v>222</v>
      </c>
      <c r="F73" s="11"/>
      <c r="H73" s="12"/>
      <c r="I73" s="11"/>
      <c r="K73" s="12"/>
      <c r="L73" s="11"/>
      <c r="N73" s="12"/>
      <c r="O73" s="11"/>
      <c r="Q73" s="12"/>
      <c r="R73" s="11"/>
      <c r="T73" s="12"/>
    </row>
    <row r="74" spans="2:20" x14ac:dyDescent="0.25">
      <c r="C74" s="1" t="s">
        <v>223</v>
      </c>
      <c r="D74" s="1" t="s">
        <v>183</v>
      </c>
      <c r="E74" s="1" t="s">
        <v>229</v>
      </c>
      <c r="F74" s="11"/>
      <c r="H74" s="12"/>
      <c r="I74" s="11"/>
      <c r="K74" s="12"/>
      <c r="L74" s="11"/>
      <c r="N74" s="12"/>
      <c r="O74" s="11"/>
      <c r="Q74" s="12"/>
      <c r="R74" s="11"/>
      <c r="T74" s="12"/>
    </row>
    <row r="75" spans="2:20" x14ac:dyDescent="0.25">
      <c r="C75" s="1" t="s">
        <v>152</v>
      </c>
      <c r="D75" s="1" t="s">
        <v>183</v>
      </c>
      <c r="E75" s="1" t="s">
        <v>230</v>
      </c>
      <c r="F75" s="11">
        <v>18</v>
      </c>
      <c r="G75" s="1">
        <v>13</v>
      </c>
      <c r="H75" s="12">
        <v>2</v>
      </c>
      <c r="I75" s="11">
        <v>10</v>
      </c>
      <c r="J75" s="1">
        <v>8</v>
      </c>
      <c r="K75" s="12">
        <v>0</v>
      </c>
      <c r="L75" s="11">
        <v>10</v>
      </c>
      <c r="M75" s="1">
        <v>8</v>
      </c>
      <c r="N75" s="12"/>
      <c r="O75" s="11">
        <v>4</v>
      </c>
      <c r="P75" s="1">
        <v>3</v>
      </c>
      <c r="Q75" s="12">
        <v>1</v>
      </c>
      <c r="R75" s="11">
        <v>17</v>
      </c>
      <c r="S75" s="1">
        <v>13</v>
      </c>
      <c r="T75" s="12">
        <v>1</v>
      </c>
    </row>
    <row r="76" spans="2:20" x14ac:dyDescent="0.25">
      <c r="C76" s="1" t="s">
        <v>268</v>
      </c>
      <c r="D76" s="1" t="s">
        <v>201</v>
      </c>
      <c r="E76" s="1" t="s">
        <v>269</v>
      </c>
      <c r="F76" s="11"/>
      <c r="H76" s="12"/>
      <c r="I76" s="11">
        <v>1</v>
      </c>
      <c r="J76" s="1">
        <v>1</v>
      </c>
      <c r="K76" s="12">
        <v>0</v>
      </c>
      <c r="L76" s="11">
        <v>1</v>
      </c>
      <c r="M76" s="1">
        <v>1</v>
      </c>
      <c r="N76" s="12">
        <v>1</v>
      </c>
      <c r="O76" s="11"/>
      <c r="Q76" s="12"/>
      <c r="R76" s="11"/>
      <c r="T76" s="12"/>
    </row>
    <row r="77" spans="2:20" x14ac:dyDescent="0.25">
      <c r="B77" s="2" t="s">
        <v>248</v>
      </c>
      <c r="F77" s="13">
        <f>SUM(F73:F76)</f>
        <v>18</v>
      </c>
      <c r="G77" s="2">
        <f>SUM(G73:G76)</f>
        <v>13</v>
      </c>
      <c r="H77" s="2">
        <f>SUM(H73:H76)</f>
        <v>2</v>
      </c>
      <c r="I77" s="13">
        <f t="shared" ref="I77:N77" si="22">SUM(I73:I76)</f>
        <v>11</v>
      </c>
      <c r="J77" s="2">
        <f t="shared" si="22"/>
        <v>9</v>
      </c>
      <c r="K77" s="2">
        <f t="shared" si="22"/>
        <v>0</v>
      </c>
      <c r="L77" s="13">
        <f t="shared" si="22"/>
        <v>11</v>
      </c>
      <c r="M77" s="2">
        <f t="shared" si="22"/>
        <v>9</v>
      </c>
      <c r="N77" s="2">
        <f t="shared" si="22"/>
        <v>1</v>
      </c>
      <c r="O77" s="13">
        <f>SUM(O73:O75)</f>
        <v>4</v>
      </c>
      <c r="P77" s="2">
        <f t="shared" ref="P77:T77" si="23">SUM(P73:P75)</f>
        <v>3</v>
      </c>
      <c r="Q77" s="14">
        <f t="shared" si="23"/>
        <v>1</v>
      </c>
      <c r="R77" s="13">
        <f t="shared" si="23"/>
        <v>17</v>
      </c>
      <c r="S77" s="2">
        <f t="shared" si="23"/>
        <v>13</v>
      </c>
      <c r="T77" s="14">
        <f t="shared" si="23"/>
        <v>1</v>
      </c>
    </row>
    <row r="78" spans="2:20" x14ac:dyDescent="0.25">
      <c r="F78" s="11"/>
      <c r="H78" s="12"/>
      <c r="I78" s="11"/>
      <c r="K78" s="12"/>
      <c r="L78" s="11"/>
      <c r="N78" s="12"/>
      <c r="O78" s="11"/>
      <c r="Q78" s="12"/>
      <c r="R78" s="11"/>
      <c r="T78" s="12"/>
    </row>
    <row r="79" spans="2:20" x14ac:dyDescent="0.25">
      <c r="B79" s="1" t="s">
        <v>3</v>
      </c>
      <c r="C79" s="1" t="s">
        <v>116</v>
      </c>
      <c r="D79" s="1" t="s">
        <v>183</v>
      </c>
      <c r="E79" s="1" t="s">
        <v>117</v>
      </c>
      <c r="F79" s="11">
        <v>1</v>
      </c>
      <c r="G79" s="1">
        <v>1</v>
      </c>
      <c r="H79" s="12">
        <v>0</v>
      </c>
      <c r="I79" s="11"/>
      <c r="K79" s="12"/>
      <c r="L79" s="11"/>
      <c r="N79" s="12"/>
      <c r="O79" s="11"/>
      <c r="Q79" s="12"/>
      <c r="R79" s="11"/>
      <c r="T79" s="12"/>
    </row>
    <row r="80" spans="2:20" x14ac:dyDescent="0.25">
      <c r="D80" s="1" t="s">
        <v>187</v>
      </c>
      <c r="E80" s="1" t="s">
        <v>117</v>
      </c>
      <c r="F80" s="11">
        <v>80</v>
      </c>
      <c r="G80" s="1">
        <v>70</v>
      </c>
      <c r="H80" s="12">
        <v>10</v>
      </c>
      <c r="I80" s="11">
        <v>70</v>
      </c>
      <c r="J80" s="1">
        <v>68</v>
      </c>
      <c r="K80" s="12">
        <v>12</v>
      </c>
      <c r="L80" s="11">
        <v>24</v>
      </c>
      <c r="M80" s="1">
        <v>19</v>
      </c>
      <c r="N80" s="12">
        <v>8</v>
      </c>
      <c r="O80" s="11">
        <v>48</v>
      </c>
      <c r="P80" s="1">
        <v>46</v>
      </c>
      <c r="Q80" s="12">
        <v>10</v>
      </c>
      <c r="R80" s="11">
        <v>50</v>
      </c>
      <c r="S80" s="1">
        <v>41</v>
      </c>
      <c r="T80" s="12">
        <v>8</v>
      </c>
    </row>
    <row r="81" spans="2:20" s="2" customFormat="1" x14ac:dyDescent="0.25">
      <c r="C81" s="1" t="s">
        <v>2</v>
      </c>
      <c r="D81" s="1" t="s">
        <v>183</v>
      </c>
      <c r="E81" s="1" t="s">
        <v>3</v>
      </c>
      <c r="F81" s="11">
        <v>109</v>
      </c>
      <c r="G81" s="1">
        <v>72</v>
      </c>
      <c r="H81" s="12">
        <v>7</v>
      </c>
      <c r="I81" s="11">
        <v>109</v>
      </c>
      <c r="J81" s="1">
        <v>80</v>
      </c>
      <c r="K81" s="12">
        <v>12</v>
      </c>
      <c r="L81" s="11">
        <v>31</v>
      </c>
      <c r="M81" s="1">
        <v>15</v>
      </c>
      <c r="N81" s="12">
        <v>7</v>
      </c>
      <c r="O81" s="11">
        <v>87</v>
      </c>
      <c r="P81" s="1">
        <v>62</v>
      </c>
      <c r="Q81" s="12">
        <v>14</v>
      </c>
      <c r="R81" s="17">
        <v>99</v>
      </c>
      <c r="S81" s="18">
        <v>69</v>
      </c>
      <c r="T81" s="19">
        <v>1</v>
      </c>
    </row>
    <row r="82" spans="2:20" s="2" customFormat="1" x14ac:dyDescent="0.25">
      <c r="B82" s="2" t="s">
        <v>251</v>
      </c>
      <c r="C82" s="1"/>
      <c r="D82" s="1"/>
      <c r="E82" s="1"/>
      <c r="F82" s="13">
        <f>SUM(F79:F81)</f>
        <v>190</v>
      </c>
      <c r="G82" s="2">
        <f>SUM(G79:G81)</f>
        <v>143</v>
      </c>
      <c r="H82" s="2">
        <f>SUM(H79:H81)</f>
        <v>17</v>
      </c>
      <c r="I82" s="13">
        <f t="shared" ref="I82:O82" si="24">SUM(I80:I81)</f>
        <v>179</v>
      </c>
      <c r="J82" s="2">
        <f t="shared" si="24"/>
        <v>148</v>
      </c>
      <c r="K82" s="2">
        <f t="shared" si="24"/>
        <v>24</v>
      </c>
      <c r="L82" s="13">
        <f t="shared" si="24"/>
        <v>55</v>
      </c>
      <c r="M82" s="2">
        <f t="shared" si="24"/>
        <v>34</v>
      </c>
      <c r="N82" s="2">
        <f t="shared" si="24"/>
        <v>15</v>
      </c>
      <c r="O82" s="13">
        <f t="shared" si="24"/>
        <v>135</v>
      </c>
      <c r="P82" s="2">
        <f t="shared" ref="P82:T82" si="25">SUM(P80:P81)</f>
        <v>108</v>
      </c>
      <c r="Q82" s="14">
        <f t="shared" si="25"/>
        <v>24</v>
      </c>
      <c r="R82" s="13">
        <f t="shared" si="25"/>
        <v>149</v>
      </c>
      <c r="S82" s="2">
        <f t="shared" si="25"/>
        <v>110</v>
      </c>
      <c r="T82" s="14">
        <f t="shared" si="25"/>
        <v>9</v>
      </c>
    </row>
    <row r="83" spans="2:20" s="2" customFormat="1" x14ac:dyDescent="0.25">
      <c r="C83" s="1"/>
      <c r="D83" s="1"/>
      <c r="E83" s="1"/>
      <c r="F83" s="11"/>
      <c r="G83" s="1"/>
      <c r="H83" s="12"/>
      <c r="I83" s="11"/>
      <c r="J83" s="1"/>
      <c r="K83" s="12"/>
      <c r="L83" s="11"/>
      <c r="M83" s="1"/>
      <c r="N83" s="12"/>
      <c r="O83" s="11"/>
      <c r="P83" s="1"/>
      <c r="Q83" s="12"/>
      <c r="R83" s="20"/>
      <c r="S83" s="21"/>
      <c r="T83" s="22"/>
    </row>
    <row r="84" spans="2:20" x14ac:dyDescent="0.25">
      <c r="B84" s="1" t="s">
        <v>64</v>
      </c>
      <c r="C84" s="1" t="s">
        <v>63</v>
      </c>
      <c r="D84" s="1" t="s">
        <v>183</v>
      </c>
      <c r="E84" s="1" t="s">
        <v>64</v>
      </c>
      <c r="F84" s="11">
        <v>31</v>
      </c>
      <c r="G84" s="1">
        <v>23</v>
      </c>
      <c r="H84" s="12">
        <v>1</v>
      </c>
      <c r="I84" s="11">
        <v>34</v>
      </c>
      <c r="J84" s="1">
        <v>29</v>
      </c>
      <c r="K84" s="12">
        <v>2</v>
      </c>
      <c r="L84" s="11">
        <v>20</v>
      </c>
      <c r="M84" s="1">
        <v>16</v>
      </c>
      <c r="N84" s="12">
        <v>0</v>
      </c>
      <c r="O84" s="11">
        <v>31</v>
      </c>
      <c r="P84" s="1">
        <v>28</v>
      </c>
      <c r="Q84" s="12">
        <v>1</v>
      </c>
      <c r="R84" s="11">
        <v>20</v>
      </c>
      <c r="S84" s="1">
        <v>12</v>
      </c>
      <c r="T84" s="12">
        <v>1</v>
      </c>
    </row>
    <row r="85" spans="2:20" x14ac:dyDescent="0.25">
      <c r="F85" s="11"/>
      <c r="H85" s="12"/>
      <c r="I85" s="11"/>
      <c r="K85" s="12"/>
      <c r="L85" s="11"/>
      <c r="N85" s="12"/>
      <c r="O85" s="11"/>
      <c r="Q85" s="12"/>
      <c r="R85" s="11"/>
      <c r="T85" s="12"/>
    </row>
    <row r="86" spans="2:20" x14ac:dyDescent="0.25">
      <c r="B86" s="1" t="s">
        <v>113</v>
      </c>
      <c r="C86" s="1" t="s">
        <v>112</v>
      </c>
      <c r="D86" s="1" t="s">
        <v>185</v>
      </c>
      <c r="E86" s="1" t="s">
        <v>113</v>
      </c>
      <c r="F86" s="11">
        <v>339</v>
      </c>
      <c r="G86" s="1">
        <v>243</v>
      </c>
      <c r="H86" s="12">
        <v>9</v>
      </c>
      <c r="I86" s="11">
        <v>287</v>
      </c>
      <c r="J86" s="1">
        <v>249</v>
      </c>
      <c r="K86" s="12">
        <v>15</v>
      </c>
      <c r="L86" s="11">
        <v>189</v>
      </c>
      <c r="M86" s="1">
        <v>164</v>
      </c>
      <c r="N86" s="12">
        <v>6</v>
      </c>
      <c r="O86" s="11">
        <v>50</v>
      </c>
      <c r="P86" s="1">
        <v>40</v>
      </c>
      <c r="Q86" s="12">
        <v>3</v>
      </c>
      <c r="R86" s="11">
        <v>78</v>
      </c>
      <c r="S86" s="1">
        <v>53</v>
      </c>
      <c r="T86" s="12">
        <v>8</v>
      </c>
    </row>
    <row r="87" spans="2:20" x14ac:dyDescent="0.25">
      <c r="F87" s="11"/>
      <c r="H87" s="12"/>
      <c r="I87" s="11"/>
      <c r="K87" s="12"/>
      <c r="L87" s="11"/>
      <c r="N87" s="12"/>
      <c r="O87" s="11"/>
      <c r="Q87" s="12"/>
      <c r="R87" s="11"/>
      <c r="T87" s="12"/>
    </row>
    <row r="88" spans="2:20" x14ac:dyDescent="0.25">
      <c r="B88" s="1" t="s">
        <v>174</v>
      </c>
      <c r="C88" s="1" t="s">
        <v>145</v>
      </c>
      <c r="D88" s="1" t="s">
        <v>183</v>
      </c>
      <c r="E88" s="1" t="s">
        <v>146</v>
      </c>
      <c r="F88" s="11">
        <v>77</v>
      </c>
      <c r="G88" s="1">
        <v>41</v>
      </c>
      <c r="H88" s="12">
        <v>3</v>
      </c>
      <c r="I88" s="11">
        <v>55</v>
      </c>
      <c r="J88" s="1">
        <v>44</v>
      </c>
      <c r="K88" s="12">
        <v>4</v>
      </c>
      <c r="L88" s="11">
        <v>44</v>
      </c>
      <c r="M88" s="1">
        <v>36</v>
      </c>
      <c r="N88" s="12">
        <v>2</v>
      </c>
      <c r="O88" s="11">
        <v>39</v>
      </c>
      <c r="P88" s="1">
        <v>37</v>
      </c>
      <c r="Q88" s="12">
        <v>2</v>
      </c>
      <c r="R88" s="11">
        <v>52</v>
      </c>
      <c r="S88" s="1">
        <v>42</v>
      </c>
      <c r="T88" s="12">
        <v>3</v>
      </c>
    </row>
    <row r="89" spans="2:20" x14ac:dyDescent="0.25">
      <c r="C89" s="1" t="s">
        <v>88</v>
      </c>
      <c r="D89" s="1" t="s">
        <v>183</v>
      </c>
      <c r="E89" s="1" t="s">
        <v>89</v>
      </c>
      <c r="F89" s="11">
        <v>320</v>
      </c>
      <c r="G89" s="1">
        <v>265</v>
      </c>
      <c r="H89" s="12">
        <v>18</v>
      </c>
      <c r="I89" s="11">
        <v>245</v>
      </c>
      <c r="J89" s="1">
        <v>220</v>
      </c>
      <c r="K89" s="12">
        <v>18</v>
      </c>
      <c r="L89" s="11">
        <v>200</v>
      </c>
      <c r="M89" s="1">
        <v>183</v>
      </c>
      <c r="N89" s="12">
        <v>11</v>
      </c>
      <c r="O89" s="11">
        <v>209</v>
      </c>
      <c r="P89" s="1">
        <v>184</v>
      </c>
      <c r="Q89" s="12">
        <v>19</v>
      </c>
      <c r="R89" s="11">
        <v>186</v>
      </c>
      <c r="S89" s="1">
        <v>155</v>
      </c>
      <c r="T89" s="12">
        <v>18</v>
      </c>
    </row>
    <row r="90" spans="2:20" x14ac:dyDescent="0.25">
      <c r="C90" s="1" t="s">
        <v>171</v>
      </c>
      <c r="D90" s="1" t="s">
        <v>185</v>
      </c>
      <c r="E90" s="1" t="s">
        <v>172</v>
      </c>
      <c r="F90" s="11">
        <v>43</v>
      </c>
      <c r="G90" s="1">
        <v>36</v>
      </c>
      <c r="H90" s="12">
        <v>2</v>
      </c>
      <c r="I90" s="11">
        <v>18</v>
      </c>
      <c r="J90" s="1">
        <v>17</v>
      </c>
      <c r="K90" s="12">
        <v>2</v>
      </c>
      <c r="L90" s="11">
        <v>23</v>
      </c>
      <c r="M90" s="1">
        <v>20</v>
      </c>
      <c r="N90" s="12">
        <v>3</v>
      </c>
      <c r="O90" s="11">
        <v>20</v>
      </c>
      <c r="P90" s="1">
        <v>18</v>
      </c>
      <c r="Q90" s="12">
        <v>1</v>
      </c>
      <c r="R90" s="11">
        <v>22</v>
      </c>
      <c r="S90" s="1">
        <v>19</v>
      </c>
      <c r="T90" s="12">
        <v>2</v>
      </c>
    </row>
    <row r="91" spans="2:20" x14ac:dyDescent="0.25">
      <c r="B91" s="2" t="s">
        <v>253</v>
      </c>
      <c r="F91" s="13">
        <f t="shared" ref="F91:T91" si="26">SUM(F88:F90)</f>
        <v>440</v>
      </c>
      <c r="G91" s="2">
        <f t="shared" si="26"/>
        <v>342</v>
      </c>
      <c r="H91" s="2">
        <f t="shared" si="26"/>
        <v>23</v>
      </c>
      <c r="I91" s="13">
        <f t="shared" si="26"/>
        <v>318</v>
      </c>
      <c r="J91" s="2">
        <f t="shared" si="26"/>
        <v>281</v>
      </c>
      <c r="K91" s="2">
        <f t="shared" si="26"/>
        <v>24</v>
      </c>
      <c r="L91" s="13">
        <f t="shared" si="26"/>
        <v>267</v>
      </c>
      <c r="M91" s="2">
        <f t="shared" si="26"/>
        <v>239</v>
      </c>
      <c r="N91" s="2">
        <f t="shared" si="26"/>
        <v>16</v>
      </c>
      <c r="O91" s="13">
        <f t="shared" si="26"/>
        <v>268</v>
      </c>
      <c r="P91" s="2">
        <f t="shared" si="26"/>
        <v>239</v>
      </c>
      <c r="Q91" s="2">
        <f t="shared" si="26"/>
        <v>22</v>
      </c>
      <c r="R91" s="13">
        <f t="shared" si="26"/>
        <v>260</v>
      </c>
      <c r="S91" s="2">
        <f t="shared" si="26"/>
        <v>216</v>
      </c>
      <c r="T91" s="2">
        <f t="shared" si="26"/>
        <v>23</v>
      </c>
    </row>
    <row r="92" spans="2:20" x14ac:dyDescent="0.25">
      <c r="F92" s="11"/>
      <c r="H92" s="12"/>
      <c r="I92" s="11"/>
      <c r="K92" s="12"/>
      <c r="L92" s="11"/>
      <c r="N92" s="12"/>
      <c r="O92" s="11"/>
      <c r="Q92" s="12"/>
      <c r="R92" s="11"/>
      <c r="T92" s="12"/>
    </row>
    <row r="93" spans="2:20" x14ac:dyDescent="0.25">
      <c r="B93" s="1" t="s">
        <v>21</v>
      </c>
      <c r="C93" s="1" t="s">
        <v>200</v>
      </c>
      <c r="D93" s="1" t="s">
        <v>201</v>
      </c>
      <c r="E93" s="1" t="s">
        <v>202</v>
      </c>
      <c r="F93" s="11"/>
      <c r="H93" s="12"/>
      <c r="I93" s="11"/>
      <c r="K93" s="12"/>
      <c r="L93" s="11">
        <v>2</v>
      </c>
      <c r="M93" s="1">
        <v>2</v>
      </c>
      <c r="N93" s="12">
        <v>1</v>
      </c>
      <c r="O93" s="11"/>
      <c r="Q93" s="12"/>
      <c r="R93" s="11">
        <v>1</v>
      </c>
      <c r="S93" s="1">
        <v>1</v>
      </c>
      <c r="T93" s="12">
        <v>0</v>
      </c>
    </row>
    <row r="94" spans="2:20" x14ac:dyDescent="0.25">
      <c r="C94" s="1" t="s">
        <v>20</v>
      </c>
      <c r="D94" s="1" t="s">
        <v>183</v>
      </c>
      <c r="E94" s="1" t="s">
        <v>21</v>
      </c>
      <c r="F94" s="11">
        <v>252</v>
      </c>
      <c r="G94" s="1">
        <v>32</v>
      </c>
      <c r="H94" s="12">
        <v>4</v>
      </c>
      <c r="I94" s="11">
        <v>1399</v>
      </c>
      <c r="J94" s="1">
        <v>1140</v>
      </c>
      <c r="K94" s="12">
        <v>119</v>
      </c>
      <c r="L94" s="11">
        <v>1218</v>
      </c>
      <c r="M94" s="1">
        <v>1059</v>
      </c>
      <c r="N94" s="12">
        <v>96</v>
      </c>
      <c r="O94" s="11">
        <v>1230</v>
      </c>
      <c r="P94" s="1">
        <v>1045</v>
      </c>
      <c r="Q94" s="12">
        <v>136</v>
      </c>
      <c r="R94" s="11">
        <v>1231</v>
      </c>
      <c r="S94" s="1">
        <v>982</v>
      </c>
      <c r="T94" s="12">
        <v>161</v>
      </c>
    </row>
    <row r="95" spans="2:20" x14ac:dyDescent="0.25">
      <c r="D95" s="1" t="s">
        <v>185</v>
      </c>
      <c r="E95" s="1" t="s">
        <v>282</v>
      </c>
      <c r="F95" s="11"/>
      <c r="H95" s="12"/>
      <c r="I95" s="11"/>
      <c r="K95" s="12">
        <v>1</v>
      </c>
      <c r="L95" s="11"/>
      <c r="N95" s="12"/>
      <c r="O95" s="11"/>
      <c r="Q95" s="12"/>
      <c r="R95" s="11"/>
      <c r="T95" s="12"/>
    </row>
    <row r="96" spans="2:20" x14ac:dyDescent="0.25">
      <c r="C96" s="1" t="s">
        <v>291</v>
      </c>
      <c r="D96" s="1" t="s">
        <v>183</v>
      </c>
      <c r="E96" s="1" t="s">
        <v>290</v>
      </c>
      <c r="F96" s="11">
        <v>1490</v>
      </c>
      <c r="G96" s="1">
        <v>1251</v>
      </c>
      <c r="H96" s="12">
        <v>116</v>
      </c>
      <c r="I96" s="11"/>
      <c r="L96" s="11"/>
      <c r="O96" s="11"/>
      <c r="Q96" s="12"/>
      <c r="R96" s="11"/>
      <c r="T96" s="12"/>
    </row>
    <row r="97" spans="1:20" x14ac:dyDescent="0.25">
      <c r="B97" s="2" t="s">
        <v>252</v>
      </c>
      <c r="F97" s="13">
        <f>SUM(F93:F96)</f>
        <v>1742</v>
      </c>
      <c r="G97" s="2">
        <f>SUM(G93:G96)</f>
        <v>1283</v>
      </c>
      <c r="H97" s="2">
        <f>SUM(H93:H96)</f>
        <v>120</v>
      </c>
      <c r="I97" s="13">
        <f t="shared" ref="I97:N97" si="27">SUM(I93:I95)</f>
        <v>1399</v>
      </c>
      <c r="J97" s="2">
        <f t="shared" si="27"/>
        <v>1140</v>
      </c>
      <c r="K97" s="2">
        <f t="shared" si="27"/>
        <v>120</v>
      </c>
      <c r="L97" s="13">
        <f t="shared" si="27"/>
        <v>1220</v>
      </c>
      <c r="M97" s="2">
        <f t="shared" si="27"/>
        <v>1061</v>
      </c>
      <c r="N97" s="2">
        <f t="shared" si="27"/>
        <v>97</v>
      </c>
      <c r="O97" s="13">
        <f t="shared" ref="O97:T97" si="28">SUM(O93:O95)</f>
        <v>1230</v>
      </c>
      <c r="P97" s="2">
        <f t="shared" si="28"/>
        <v>1045</v>
      </c>
      <c r="Q97" s="14">
        <f t="shared" si="28"/>
        <v>136</v>
      </c>
      <c r="R97" s="13">
        <f t="shared" si="28"/>
        <v>1232</v>
      </c>
      <c r="S97" s="2">
        <f t="shared" si="28"/>
        <v>983</v>
      </c>
      <c r="T97" s="14">
        <f t="shared" si="28"/>
        <v>161</v>
      </c>
    </row>
    <row r="98" spans="1:20" x14ac:dyDescent="0.25">
      <c r="F98" s="11"/>
      <c r="H98" s="12"/>
      <c r="I98" s="11"/>
      <c r="K98" s="12"/>
      <c r="L98" s="11"/>
      <c r="N98" s="12"/>
      <c r="O98" s="11"/>
      <c r="Q98" s="12"/>
      <c r="R98" s="11"/>
      <c r="T98" s="12"/>
    </row>
    <row r="99" spans="1:20" x14ac:dyDescent="0.25">
      <c r="B99" s="1" t="s">
        <v>270</v>
      </c>
      <c r="C99" s="1" t="s">
        <v>97</v>
      </c>
      <c r="D99" s="1" t="s">
        <v>183</v>
      </c>
      <c r="E99" s="1" t="s">
        <v>231</v>
      </c>
      <c r="F99" s="11"/>
      <c r="H99" s="12"/>
      <c r="I99" s="11"/>
      <c r="K99" s="12"/>
      <c r="L99" s="11">
        <v>2</v>
      </c>
      <c r="M99" s="1">
        <v>1</v>
      </c>
      <c r="N99" s="12">
        <v>1</v>
      </c>
      <c r="O99" s="11">
        <v>1</v>
      </c>
      <c r="P99" s="1">
        <v>1</v>
      </c>
      <c r="Q99" s="12">
        <v>1</v>
      </c>
      <c r="R99" s="11">
        <v>2</v>
      </c>
      <c r="S99" s="1">
        <v>0</v>
      </c>
      <c r="T99" s="12">
        <v>0</v>
      </c>
    </row>
    <row r="100" spans="1:20" x14ac:dyDescent="0.25">
      <c r="C100" s="1" t="s">
        <v>292</v>
      </c>
      <c r="D100" s="1" t="s">
        <v>201</v>
      </c>
      <c r="E100" s="1" t="s">
        <v>293</v>
      </c>
      <c r="F100" s="11">
        <v>1</v>
      </c>
      <c r="G100" s="1">
        <v>1</v>
      </c>
      <c r="H100" s="12">
        <v>0</v>
      </c>
      <c r="I100" s="11"/>
      <c r="K100" s="12"/>
      <c r="L100" s="11"/>
      <c r="N100" s="12"/>
      <c r="O100" s="11"/>
      <c r="Q100" s="12"/>
      <c r="R100" s="11"/>
      <c r="T100" s="12"/>
    </row>
    <row r="101" spans="1:20" x14ac:dyDescent="0.25">
      <c r="F101" s="11"/>
      <c r="H101" s="12"/>
      <c r="I101" s="11"/>
      <c r="K101" s="12"/>
      <c r="L101" s="11"/>
      <c r="N101" s="12"/>
      <c r="O101" s="11"/>
      <c r="Q101" s="12"/>
      <c r="R101" s="11"/>
      <c r="T101" s="12"/>
    </row>
    <row r="102" spans="1:20" x14ac:dyDescent="0.25">
      <c r="B102" s="1" t="s">
        <v>24</v>
      </c>
      <c r="C102" s="1" t="s">
        <v>23</v>
      </c>
      <c r="D102" s="1" t="s">
        <v>183</v>
      </c>
      <c r="E102" s="1" t="s">
        <v>24</v>
      </c>
      <c r="F102" s="11">
        <v>130</v>
      </c>
      <c r="G102" s="1">
        <v>92</v>
      </c>
      <c r="H102" s="12">
        <v>5</v>
      </c>
      <c r="I102" s="11">
        <v>123</v>
      </c>
      <c r="J102" s="1">
        <v>107</v>
      </c>
      <c r="K102" s="12">
        <v>3</v>
      </c>
      <c r="L102" s="11">
        <v>85</v>
      </c>
      <c r="M102" s="1">
        <v>71</v>
      </c>
      <c r="N102" s="12">
        <v>9</v>
      </c>
      <c r="O102" s="11">
        <v>76</v>
      </c>
      <c r="P102" s="1">
        <v>69</v>
      </c>
      <c r="Q102" s="12">
        <v>5</v>
      </c>
      <c r="R102" s="11">
        <v>112</v>
      </c>
      <c r="S102" s="1">
        <v>85</v>
      </c>
      <c r="T102" s="12">
        <v>13</v>
      </c>
    </row>
    <row r="103" spans="1:20" x14ac:dyDescent="0.25">
      <c r="F103" s="11"/>
      <c r="H103" s="12"/>
      <c r="I103" s="11"/>
      <c r="K103" s="12"/>
      <c r="L103" s="11"/>
      <c r="N103" s="12"/>
      <c r="O103" s="11"/>
      <c r="Q103" s="12"/>
      <c r="R103" s="11"/>
      <c r="T103" s="12"/>
    </row>
    <row r="104" spans="1:20" x14ac:dyDescent="0.25">
      <c r="B104" s="1" t="s">
        <v>77</v>
      </c>
      <c r="C104" s="1" t="s">
        <v>74</v>
      </c>
      <c r="D104" s="1" t="s">
        <v>183</v>
      </c>
      <c r="E104" s="1" t="s">
        <v>77</v>
      </c>
      <c r="F104" s="11">
        <v>21</v>
      </c>
      <c r="G104" s="1">
        <v>9</v>
      </c>
      <c r="H104" s="12">
        <v>10</v>
      </c>
      <c r="I104" s="11">
        <v>29</v>
      </c>
      <c r="J104" s="1">
        <v>22</v>
      </c>
      <c r="K104" s="12">
        <v>10</v>
      </c>
      <c r="L104" s="11">
        <v>12</v>
      </c>
      <c r="M104" s="1">
        <v>9</v>
      </c>
      <c r="N104" s="12">
        <v>5</v>
      </c>
      <c r="O104" s="11">
        <v>19</v>
      </c>
      <c r="P104" s="1">
        <v>15</v>
      </c>
      <c r="Q104" s="12">
        <v>5</v>
      </c>
      <c r="R104" s="11">
        <v>26</v>
      </c>
      <c r="S104" s="1">
        <v>14</v>
      </c>
      <c r="T104" s="12">
        <v>11</v>
      </c>
    </row>
    <row r="105" spans="1:20" x14ac:dyDescent="0.25">
      <c r="D105" s="1" t="s">
        <v>294</v>
      </c>
      <c r="E105" s="1" t="s">
        <v>77</v>
      </c>
      <c r="F105" s="11">
        <v>2</v>
      </c>
      <c r="G105" s="1">
        <v>2</v>
      </c>
      <c r="H105" s="12">
        <v>0</v>
      </c>
      <c r="I105" s="11"/>
      <c r="K105" s="12"/>
      <c r="L105" s="11"/>
      <c r="N105" s="12"/>
      <c r="O105" s="11"/>
      <c r="Q105" s="12"/>
      <c r="R105" s="11"/>
      <c r="T105" s="12"/>
    </row>
    <row r="106" spans="1:20" x14ac:dyDescent="0.25">
      <c r="F106" s="11"/>
      <c r="H106" s="12"/>
      <c r="I106" s="11"/>
      <c r="K106" s="12"/>
      <c r="L106" s="11"/>
      <c r="N106" s="12"/>
      <c r="O106" s="11"/>
      <c r="Q106" s="12"/>
      <c r="R106" s="11"/>
      <c r="T106" s="12"/>
    </row>
    <row r="107" spans="1:20" x14ac:dyDescent="0.25">
      <c r="B107" s="1" t="s">
        <v>115</v>
      </c>
      <c r="C107" s="1" t="s">
        <v>114</v>
      </c>
      <c r="D107" s="1" t="s">
        <v>183</v>
      </c>
      <c r="E107" s="1" t="s">
        <v>115</v>
      </c>
      <c r="F107" s="11">
        <v>167</v>
      </c>
      <c r="G107" s="1">
        <v>116</v>
      </c>
      <c r="H107" s="12">
        <v>14</v>
      </c>
      <c r="I107" s="11">
        <v>116</v>
      </c>
      <c r="J107" s="1">
        <v>96</v>
      </c>
      <c r="K107" s="12">
        <v>11</v>
      </c>
      <c r="L107" s="11">
        <v>113</v>
      </c>
      <c r="M107" s="1">
        <v>94</v>
      </c>
      <c r="N107" s="12">
        <v>13</v>
      </c>
      <c r="O107" s="11">
        <v>95</v>
      </c>
      <c r="P107" s="1">
        <v>74</v>
      </c>
      <c r="Q107" s="12">
        <v>13</v>
      </c>
      <c r="R107" s="11">
        <v>111</v>
      </c>
      <c r="S107" s="1">
        <v>83</v>
      </c>
      <c r="T107" s="12">
        <v>6</v>
      </c>
    </row>
    <row r="108" spans="1:20" x14ac:dyDescent="0.25">
      <c r="D108" s="1" t="s">
        <v>294</v>
      </c>
      <c r="E108" s="1" t="s">
        <v>115</v>
      </c>
      <c r="F108" s="11">
        <v>1</v>
      </c>
      <c r="G108" s="1">
        <v>1</v>
      </c>
      <c r="H108" s="12">
        <v>0</v>
      </c>
      <c r="I108" s="11"/>
      <c r="K108" s="12"/>
      <c r="L108" s="11"/>
      <c r="N108" s="12"/>
      <c r="O108" s="11"/>
      <c r="Q108" s="12"/>
      <c r="R108" s="11"/>
      <c r="T108" s="12"/>
    </row>
    <row r="109" spans="1:20" x14ac:dyDescent="0.25">
      <c r="F109" s="11"/>
      <c r="H109" s="12"/>
      <c r="I109" s="11"/>
      <c r="K109" s="12"/>
      <c r="L109" s="11"/>
      <c r="N109" s="12"/>
      <c r="O109" s="11"/>
      <c r="Q109" s="12"/>
      <c r="R109" s="11"/>
      <c r="T109" s="12"/>
    </row>
    <row r="110" spans="1:20" x14ac:dyDescent="0.25">
      <c r="A110" s="2" t="s">
        <v>264</v>
      </c>
      <c r="B110" s="2"/>
      <c r="C110" s="2"/>
      <c r="D110" s="2"/>
      <c r="E110" s="2"/>
      <c r="F110" s="13">
        <f>SUM(F108,F107,F105,F104,F102,F100,F97,F91,F86,F84,F82,F77,F71,F65,F60,F55,F50,F44,F37,F32,F28, F8, F6)</f>
        <v>7803</v>
      </c>
      <c r="G110" s="31">
        <f>SUM(G108,G107,G105,G104,G102,G100,G97,G91,G86,G84,G82,G77,G71,G65,G60,G55,G50,G44,G37,G32,G28, G8, G6)</f>
        <v>5922</v>
      </c>
      <c r="H110" s="31">
        <f>SUM(H108,H107,H105,H104,H102,H100,H97,H91,H86,H84,H82,H77,H71,H65,H60,H55,H50,H44,H37,H32,H28, H8, H6)</f>
        <v>543</v>
      </c>
      <c r="I110" s="13">
        <f t="shared" ref="I110:K110" si="29">SUM(I107,I104,I102,I100,I97,I91,I86,I84,I82,I77,I71,I65,I60,I55,I50,I44,I37,I32,I28, I8, I6)</f>
        <v>6597</v>
      </c>
      <c r="J110" s="2">
        <f t="shared" si="29"/>
        <v>5519</v>
      </c>
      <c r="K110" s="2">
        <f t="shared" si="29"/>
        <v>596</v>
      </c>
      <c r="L110" s="13">
        <f t="shared" ref="L110:T110" si="30">SUM(L107,L104,L102,L99,L97,L91,L86,L84,L82,L77,L71,L65,L60,L52,L50,L44,L37,L32,L28,L8,L6)</f>
        <v>5108</v>
      </c>
      <c r="M110" s="2">
        <f t="shared" si="30"/>
        <v>4456</v>
      </c>
      <c r="N110" s="2">
        <f t="shared" si="30"/>
        <v>473</v>
      </c>
      <c r="O110" s="13">
        <f t="shared" si="30"/>
        <v>4927</v>
      </c>
      <c r="P110" s="2">
        <f t="shared" si="30"/>
        <v>4208</v>
      </c>
      <c r="Q110" s="2">
        <f t="shared" si="30"/>
        <v>532</v>
      </c>
      <c r="R110" s="13">
        <f t="shared" si="30"/>
        <v>5289</v>
      </c>
      <c r="S110" s="2">
        <f t="shared" si="30"/>
        <v>4321</v>
      </c>
      <c r="T110" s="14">
        <f t="shared" si="30"/>
        <v>648</v>
      </c>
    </row>
    <row r="111" spans="1:20" x14ac:dyDescent="0.25">
      <c r="F111" s="11"/>
      <c r="H111" s="12"/>
      <c r="I111" s="11"/>
      <c r="K111" s="12"/>
      <c r="L111" s="11"/>
      <c r="N111" s="12"/>
      <c r="O111" s="11"/>
      <c r="Q111" s="12"/>
      <c r="R111" s="11"/>
      <c r="T111" s="12"/>
    </row>
    <row r="112" spans="1:20" x14ac:dyDescent="0.25">
      <c r="A112" s="1" t="s">
        <v>0</v>
      </c>
      <c r="B112" s="1" t="s">
        <v>175</v>
      </c>
      <c r="C112" s="1" t="s">
        <v>148</v>
      </c>
      <c r="D112" s="1" t="s">
        <v>58</v>
      </c>
      <c r="E112" s="1" t="s">
        <v>149</v>
      </c>
      <c r="F112" s="11">
        <v>152</v>
      </c>
      <c r="G112" s="1">
        <v>85</v>
      </c>
      <c r="H112" s="12">
        <v>1</v>
      </c>
      <c r="I112" s="11">
        <v>92</v>
      </c>
      <c r="J112" s="1">
        <v>68</v>
      </c>
      <c r="K112" s="12">
        <v>4</v>
      </c>
      <c r="L112" s="11">
        <v>77</v>
      </c>
      <c r="M112" s="1">
        <v>65</v>
      </c>
      <c r="N112" s="12">
        <v>0</v>
      </c>
      <c r="O112" s="11">
        <v>326</v>
      </c>
      <c r="P112" s="1">
        <v>257</v>
      </c>
      <c r="Q112" s="12">
        <v>5</v>
      </c>
      <c r="R112" s="11">
        <v>215</v>
      </c>
      <c r="S112" s="1">
        <v>141</v>
      </c>
      <c r="T112" s="12">
        <v>2</v>
      </c>
    </row>
    <row r="113" spans="2:20" x14ac:dyDescent="0.25">
      <c r="C113" s="1" t="s">
        <v>1</v>
      </c>
      <c r="D113" s="1" t="s">
        <v>58</v>
      </c>
      <c r="E113" s="1" t="s">
        <v>30</v>
      </c>
      <c r="F113" s="11"/>
      <c r="H113" s="12"/>
      <c r="I113" s="11">
        <v>2</v>
      </c>
      <c r="J113" s="1">
        <v>1</v>
      </c>
      <c r="K113" s="12">
        <v>1</v>
      </c>
      <c r="L113" s="11">
        <v>14</v>
      </c>
      <c r="M113" s="1">
        <v>12</v>
      </c>
      <c r="N113" s="12">
        <v>1</v>
      </c>
      <c r="O113" s="11">
        <v>14</v>
      </c>
      <c r="P113" s="1">
        <v>8</v>
      </c>
      <c r="Q113" s="12">
        <v>1</v>
      </c>
      <c r="R113" s="11">
        <v>14</v>
      </c>
      <c r="S113" s="1">
        <v>6</v>
      </c>
      <c r="T113" s="12">
        <v>1</v>
      </c>
    </row>
    <row r="114" spans="2:20" x14ac:dyDescent="0.25">
      <c r="C114" s="1" t="s">
        <v>132</v>
      </c>
      <c r="D114" s="1" t="s">
        <v>58</v>
      </c>
      <c r="E114" s="1" t="s">
        <v>133</v>
      </c>
      <c r="F114" s="11">
        <v>4</v>
      </c>
      <c r="G114" s="1">
        <v>4</v>
      </c>
      <c r="H114" s="12">
        <v>0</v>
      </c>
      <c r="I114" s="11">
        <v>9</v>
      </c>
      <c r="J114" s="1">
        <v>8</v>
      </c>
      <c r="K114" s="12">
        <v>0</v>
      </c>
      <c r="L114" s="11">
        <v>7</v>
      </c>
      <c r="M114" s="1">
        <v>5</v>
      </c>
      <c r="N114" s="12">
        <v>1</v>
      </c>
      <c r="O114" s="11">
        <v>3</v>
      </c>
      <c r="P114" s="1">
        <v>3</v>
      </c>
      <c r="Q114" s="12">
        <v>0</v>
      </c>
      <c r="R114" s="11">
        <v>5</v>
      </c>
      <c r="S114" s="1">
        <v>3</v>
      </c>
      <c r="T114" s="12">
        <v>0</v>
      </c>
    </row>
    <row r="115" spans="2:20" x14ac:dyDescent="0.25">
      <c r="C115" s="1" t="s">
        <v>118</v>
      </c>
      <c r="D115" s="1" t="s">
        <v>58</v>
      </c>
      <c r="E115" s="1" t="s">
        <v>119</v>
      </c>
      <c r="F115" s="11">
        <v>62</v>
      </c>
      <c r="G115" s="1">
        <v>42</v>
      </c>
      <c r="H115" s="12">
        <v>4</v>
      </c>
      <c r="I115" s="11">
        <v>61</v>
      </c>
      <c r="J115" s="1">
        <v>52</v>
      </c>
      <c r="K115" s="12">
        <v>6</v>
      </c>
      <c r="L115" s="11">
        <v>29</v>
      </c>
      <c r="M115" s="1">
        <v>26</v>
      </c>
      <c r="N115" s="12">
        <v>4</v>
      </c>
      <c r="O115" s="11">
        <v>26</v>
      </c>
      <c r="P115" s="1">
        <v>22</v>
      </c>
      <c r="Q115" s="12">
        <v>2</v>
      </c>
      <c r="R115" s="11">
        <v>32</v>
      </c>
      <c r="S115" s="1">
        <v>23</v>
      </c>
      <c r="T115" s="12">
        <v>7</v>
      </c>
    </row>
    <row r="116" spans="2:20" x14ac:dyDescent="0.25">
      <c r="B116" s="2" t="s">
        <v>256</v>
      </c>
      <c r="F116" s="13">
        <f t="shared" ref="F116:H116" si="31">SUM(F112:F115)</f>
        <v>218</v>
      </c>
      <c r="G116" s="2">
        <f t="shared" si="31"/>
        <v>131</v>
      </c>
      <c r="H116" s="2">
        <f t="shared" si="31"/>
        <v>5</v>
      </c>
      <c r="I116" s="13">
        <f t="shared" ref="I116:O116" si="32">SUM(I112:I115)</f>
        <v>164</v>
      </c>
      <c r="J116" s="2">
        <f t="shared" si="32"/>
        <v>129</v>
      </c>
      <c r="K116" s="2">
        <f t="shared" si="32"/>
        <v>11</v>
      </c>
      <c r="L116" s="13">
        <f t="shared" si="32"/>
        <v>127</v>
      </c>
      <c r="M116" s="2">
        <f t="shared" si="32"/>
        <v>108</v>
      </c>
      <c r="N116" s="2">
        <f t="shared" si="32"/>
        <v>6</v>
      </c>
      <c r="O116" s="13">
        <f t="shared" si="32"/>
        <v>369</v>
      </c>
      <c r="P116" s="2">
        <f t="shared" ref="P116:T116" si="33">SUM(P112:P115)</f>
        <v>290</v>
      </c>
      <c r="Q116" s="14">
        <f t="shared" si="33"/>
        <v>8</v>
      </c>
      <c r="R116" s="13">
        <f t="shared" si="33"/>
        <v>266</v>
      </c>
      <c r="S116" s="2">
        <f t="shared" si="33"/>
        <v>173</v>
      </c>
      <c r="T116" s="14">
        <f t="shared" si="33"/>
        <v>10</v>
      </c>
    </row>
    <row r="117" spans="2:20" x14ac:dyDescent="0.25">
      <c r="F117" s="11"/>
      <c r="H117" s="12"/>
      <c r="I117" s="11"/>
      <c r="K117" s="12"/>
      <c r="L117" s="11"/>
      <c r="N117" s="12"/>
      <c r="O117" s="11"/>
      <c r="Q117" s="12"/>
      <c r="R117" s="11"/>
      <c r="T117" s="12"/>
    </row>
    <row r="118" spans="2:20" x14ac:dyDescent="0.25">
      <c r="B118" s="1" t="s">
        <v>176</v>
      </c>
      <c r="C118" s="1" t="s">
        <v>104</v>
      </c>
      <c r="D118" s="1" t="s">
        <v>58</v>
      </c>
      <c r="E118" s="1" t="s">
        <v>105</v>
      </c>
      <c r="F118" s="11">
        <v>431</v>
      </c>
      <c r="G118" s="1">
        <v>409</v>
      </c>
      <c r="H118" s="12">
        <v>40</v>
      </c>
      <c r="I118" s="11">
        <v>425</v>
      </c>
      <c r="J118" s="1">
        <v>418</v>
      </c>
      <c r="K118" s="12">
        <v>42</v>
      </c>
      <c r="L118" s="11">
        <v>273</v>
      </c>
      <c r="M118" s="1">
        <v>273</v>
      </c>
      <c r="N118" s="12">
        <v>25</v>
      </c>
      <c r="O118" s="11">
        <v>276</v>
      </c>
      <c r="P118" s="1">
        <v>271</v>
      </c>
      <c r="Q118" s="12">
        <v>20</v>
      </c>
      <c r="R118" s="11">
        <v>265</v>
      </c>
      <c r="S118" s="1">
        <v>257</v>
      </c>
      <c r="T118" s="12">
        <v>34</v>
      </c>
    </row>
    <row r="119" spans="2:20" x14ac:dyDescent="0.25">
      <c r="C119" s="1" t="s">
        <v>109</v>
      </c>
      <c r="D119" s="1" t="s">
        <v>45</v>
      </c>
      <c r="E119" s="1" t="s">
        <v>110</v>
      </c>
      <c r="F119" s="11">
        <v>302</v>
      </c>
      <c r="G119" s="1">
        <v>187</v>
      </c>
      <c r="H119" s="12">
        <v>21</v>
      </c>
      <c r="I119" s="11">
        <v>291</v>
      </c>
      <c r="J119" s="1">
        <v>219</v>
      </c>
      <c r="K119" s="12">
        <v>42</v>
      </c>
      <c r="L119" s="11">
        <v>208</v>
      </c>
      <c r="M119" s="1">
        <v>159</v>
      </c>
      <c r="N119" s="12">
        <v>22</v>
      </c>
      <c r="O119" s="11">
        <v>245</v>
      </c>
      <c r="P119" s="1">
        <v>197</v>
      </c>
      <c r="Q119" s="12">
        <v>30</v>
      </c>
      <c r="R119" s="11">
        <v>276</v>
      </c>
      <c r="S119" s="1">
        <v>203</v>
      </c>
      <c r="T119" s="12">
        <v>48</v>
      </c>
    </row>
    <row r="120" spans="2:20" x14ac:dyDescent="0.25">
      <c r="C120" s="1" t="s">
        <v>189</v>
      </c>
      <c r="D120" s="1" t="s">
        <v>58</v>
      </c>
      <c r="E120" s="1" t="s">
        <v>194</v>
      </c>
      <c r="F120" s="11"/>
      <c r="H120" s="12"/>
      <c r="I120" s="11"/>
      <c r="K120" s="12"/>
      <c r="L120" s="11"/>
      <c r="N120" s="12">
        <v>3</v>
      </c>
      <c r="O120" s="11"/>
      <c r="Q120" s="12">
        <v>1</v>
      </c>
      <c r="R120" s="11"/>
      <c r="T120" s="12"/>
    </row>
    <row r="121" spans="2:20" x14ac:dyDescent="0.25">
      <c r="C121" s="1" t="s">
        <v>190</v>
      </c>
      <c r="D121" s="1" t="s">
        <v>58</v>
      </c>
      <c r="E121" s="1" t="s">
        <v>195</v>
      </c>
      <c r="F121" s="11"/>
      <c r="H121" s="12"/>
      <c r="I121" s="11"/>
      <c r="K121" s="12"/>
      <c r="L121" s="11"/>
      <c r="N121" s="12">
        <v>1</v>
      </c>
      <c r="O121" s="11"/>
      <c r="Q121" s="12">
        <v>1</v>
      </c>
      <c r="R121" s="11"/>
      <c r="T121" s="12"/>
    </row>
    <row r="122" spans="2:20" x14ac:dyDescent="0.25">
      <c r="C122" s="1" t="s">
        <v>191</v>
      </c>
      <c r="D122" s="1" t="s">
        <v>58</v>
      </c>
      <c r="E122" s="1" t="s">
        <v>196</v>
      </c>
      <c r="F122" s="11"/>
      <c r="H122" s="12"/>
      <c r="I122" s="11"/>
      <c r="K122" s="12"/>
      <c r="L122" s="11"/>
      <c r="N122" s="12">
        <v>2</v>
      </c>
      <c r="O122" s="11"/>
      <c r="Q122" s="12">
        <v>1</v>
      </c>
      <c r="R122" s="11"/>
      <c r="T122" s="12"/>
    </row>
    <row r="123" spans="2:20" x14ac:dyDescent="0.25">
      <c r="C123" s="1" t="s">
        <v>192</v>
      </c>
      <c r="D123" s="1" t="s">
        <v>58</v>
      </c>
      <c r="E123" s="1" t="s">
        <v>197</v>
      </c>
      <c r="F123" s="11"/>
      <c r="H123" s="12">
        <v>4</v>
      </c>
      <c r="I123" s="11"/>
      <c r="K123" s="12">
        <v>16</v>
      </c>
      <c r="L123" s="11"/>
      <c r="N123" s="12">
        <v>8</v>
      </c>
      <c r="O123" s="11"/>
      <c r="Q123" s="12">
        <v>10</v>
      </c>
      <c r="R123" s="11"/>
      <c r="T123" s="12">
        <v>17</v>
      </c>
    </row>
    <row r="124" spans="2:20" x14ac:dyDescent="0.25">
      <c r="C124" s="1" t="s">
        <v>193</v>
      </c>
      <c r="D124" s="1" t="s">
        <v>58</v>
      </c>
      <c r="E124" s="1" t="s">
        <v>203</v>
      </c>
      <c r="F124" s="11"/>
      <c r="H124" s="12">
        <v>4</v>
      </c>
      <c r="I124" s="11"/>
      <c r="K124" s="12">
        <v>2</v>
      </c>
      <c r="L124" s="11"/>
      <c r="N124" s="12">
        <v>3</v>
      </c>
      <c r="O124" s="11"/>
      <c r="Q124" s="12">
        <v>6</v>
      </c>
      <c r="R124" s="11"/>
      <c r="T124" s="12">
        <v>7</v>
      </c>
    </row>
    <row r="125" spans="2:20" x14ac:dyDescent="0.25">
      <c r="B125" s="2" t="s">
        <v>257</v>
      </c>
      <c r="F125" s="13">
        <f t="shared" ref="F125:H125" si="34">SUM(F118:F124)</f>
        <v>733</v>
      </c>
      <c r="G125" s="2">
        <f t="shared" si="34"/>
        <v>596</v>
      </c>
      <c r="H125" s="2">
        <f t="shared" si="34"/>
        <v>69</v>
      </c>
      <c r="I125" s="13">
        <f t="shared" ref="I125:O125" si="35">SUM(I118:I124)</f>
        <v>716</v>
      </c>
      <c r="J125" s="2">
        <f t="shared" si="35"/>
        <v>637</v>
      </c>
      <c r="K125" s="2">
        <f t="shared" si="35"/>
        <v>102</v>
      </c>
      <c r="L125" s="13">
        <f t="shared" si="35"/>
        <v>481</v>
      </c>
      <c r="M125" s="2">
        <f t="shared" si="35"/>
        <v>432</v>
      </c>
      <c r="N125" s="2">
        <f t="shared" si="35"/>
        <v>64</v>
      </c>
      <c r="O125" s="13">
        <f t="shared" si="35"/>
        <v>521</v>
      </c>
      <c r="P125" s="2">
        <f t="shared" ref="P125:T125" si="36">SUM(P118:P124)</f>
        <v>468</v>
      </c>
      <c r="Q125" s="14">
        <f t="shared" si="36"/>
        <v>69</v>
      </c>
      <c r="R125" s="13">
        <f t="shared" si="36"/>
        <v>541</v>
      </c>
      <c r="S125" s="2">
        <f t="shared" si="36"/>
        <v>460</v>
      </c>
      <c r="T125" s="14">
        <f t="shared" si="36"/>
        <v>106</v>
      </c>
    </row>
    <row r="126" spans="2:20" x14ac:dyDescent="0.25">
      <c r="F126" s="11"/>
      <c r="H126" s="12"/>
      <c r="I126" s="11"/>
      <c r="K126" s="12"/>
      <c r="L126" s="11"/>
      <c r="N126" s="12"/>
      <c r="O126" s="11"/>
      <c r="Q126" s="12"/>
      <c r="R126" s="11"/>
      <c r="T126" s="12"/>
    </row>
    <row r="127" spans="2:20" x14ac:dyDescent="0.25">
      <c r="B127" s="1" t="s">
        <v>8</v>
      </c>
      <c r="C127" s="1" t="s">
        <v>210</v>
      </c>
      <c r="D127" s="1" t="s">
        <v>58</v>
      </c>
      <c r="E127" s="1" t="s">
        <v>208</v>
      </c>
      <c r="F127" s="11"/>
      <c r="H127" s="12"/>
      <c r="I127" s="11"/>
      <c r="K127" s="12"/>
      <c r="L127" s="11"/>
      <c r="N127" s="12"/>
      <c r="O127" s="11"/>
      <c r="Q127" s="12"/>
      <c r="R127" s="11"/>
      <c r="T127" s="12"/>
    </row>
    <row r="128" spans="2:20" x14ac:dyDescent="0.25">
      <c r="B128" s="2"/>
      <c r="C128" s="1" t="s">
        <v>211</v>
      </c>
      <c r="D128" s="1" t="s">
        <v>45</v>
      </c>
      <c r="E128" s="1" t="s">
        <v>209</v>
      </c>
      <c r="F128" s="11"/>
      <c r="H128" s="12"/>
      <c r="I128" s="11"/>
      <c r="K128" s="12"/>
      <c r="L128" s="11"/>
      <c r="N128" s="12"/>
      <c r="O128" s="11"/>
      <c r="Q128" s="12"/>
      <c r="R128" s="11"/>
      <c r="T128" s="12"/>
    </row>
    <row r="129" spans="1:20" x14ac:dyDescent="0.25">
      <c r="B129" s="2"/>
      <c r="C129" s="1" t="s">
        <v>156</v>
      </c>
      <c r="D129" s="1" t="s">
        <v>150</v>
      </c>
      <c r="E129" s="1" t="s">
        <v>241</v>
      </c>
      <c r="F129" s="11">
        <v>42</v>
      </c>
      <c r="G129" s="1">
        <v>39</v>
      </c>
      <c r="H129" s="12">
        <v>6</v>
      </c>
      <c r="I129" s="11">
        <v>51</v>
      </c>
      <c r="J129" s="1">
        <v>48</v>
      </c>
      <c r="K129" s="12">
        <v>10</v>
      </c>
      <c r="L129" s="11">
        <v>35</v>
      </c>
      <c r="M129" s="1">
        <v>33</v>
      </c>
      <c r="N129" s="12">
        <v>12</v>
      </c>
      <c r="O129" s="11">
        <v>38</v>
      </c>
      <c r="P129" s="1">
        <v>37</v>
      </c>
      <c r="Q129" s="12">
        <v>11</v>
      </c>
      <c r="R129" s="11">
        <v>35</v>
      </c>
      <c r="S129" s="1">
        <v>28</v>
      </c>
      <c r="T129" s="12">
        <v>9</v>
      </c>
    </row>
    <row r="130" spans="1:20" x14ac:dyDescent="0.25">
      <c r="C130" s="1" t="s">
        <v>157</v>
      </c>
      <c r="D130" s="1" t="s">
        <v>45</v>
      </c>
      <c r="E130" s="1" t="s">
        <v>240</v>
      </c>
      <c r="F130" s="11">
        <v>27</v>
      </c>
      <c r="G130" s="1">
        <v>20</v>
      </c>
      <c r="H130" s="12">
        <v>7</v>
      </c>
      <c r="I130" s="11">
        <v>21</v>
      </c>
      <c r="J130" s="1">
        <v>16</v>
      </c>
      <c r="K130" s="12">
        <v>3</v>
      </c>
      <c r="L130" s="11">
        <v>13</v>
      </c>
      <c r="M130" s="1">
        <v>9</v>
      </c>
      <c r="N130" s="12">
        <v>2</v>
      </c>
      <c r="O130" s="11">
        <v>12</v>
      </c>
      <c r="P130" s="1">
        <v>10</v>
      </c>
      <c r="Q130" s="12">
        <v>3</v>
      </c>
      <c r="R130" s="11">
        <v>16</v>
      </c>
      <c r="S130" s="1">
        <v>15</v>
      </c>
      <c r="T130" s="12">
        <v>6</v>
      </c>
    </row>
    <row r="131" spans="1:20" x14ac:dyDescent="0.25">
      <c r="B131" s="2" t="s">
        <v>258</v>
      </c>
      <c r="F131" s="13">
        <f t="shared" ref="F131:H131" si="37">SUM(F127:F130)</f>
        <v>69</v>
      </c>
      <c r="G131" s="2">
        <f t="shared" si="37"/>
        <v>59</v>
      </c>
      <c r="H131" s="2">
        <f t="shared" si="37"/>
        <v>13</v>
      </c>
      <c r="I131" s="13">
        <f t="shared" ref="I131:O131" si="38">SUM(I127:I130)</f>
        <v>72</v>
      </c>
      <c r="J131" s="2">
        <f t="shared" si="38"/>
        <v>64</v>
      </c>
      <c r="K131" s="2">
        <f t="shared" si="38"/>
        <v>13</v>
      </c>
      <c r="L131" s="13">
        <f t="shared" si="38"/>
        <v>48</v>
      </c>
      <c r="M131" s="2">
        <f t="shared" si="38"/>
        <v>42</v>
      </c>
      <c r="N131" s="2">
        <f t="shared" si="38"/>
        <v>14</v>
      </c>
      <c r="O131" s="13">
        <f t="shared" si="38"/>
        <v>50</v>
      </c>
      <c r="P131" s="2">
        <f t="shared" ref="P131:T131" si="39">SUM(P127:P130)</f>
        <v>47</v>
      </c>
      <c r="Q131" s="14">
        <f t="shared" si="39"/>
        <v>14</v>
      </c>
      <c r="R131" s="13">
        <f t="shared" si="39"/>
        <v>51</v>
      </c>
      <c r="S131" s="2">
        <f t="shared" si="39"/>
        <v>43</v>
      </c>
      <c r="T131" s="14">
        <f t="shared" si="39"/>
        <v>15</v>
      </c>
    </row>
    <row r="132" spans="1:20" x14ac:dyDescent="0.25">
      <c r="F132" s="11"/>
      <c r="H132" s="12"/>
      <c r="I132" s="11"/>
      <c r="K132" s="12"/>
      <c r="L132" s="11"/>
      <c r="N132" s="12"/>
      <c r="O132" s="11"/>
      <c r="Q132" s="12"/>
      <c r="R132" s="11"/>
      <c r="T132" s="12"/>
    </row>
    <row r="133" spans="1:20" ht="15.75" customHeight="1" x14ac:dyDescent="0.25">
      <c r="A133" s="7" t="s">
        <v>177</v>
      </c>
      <c r="B133" s="2"/>
      <c r="C133" s="2"/>
      <c r="D133" s="2"/>
      <c r="E133" s="2"/>
      <c r="F133" s="13">
        <f t="shared" ref="F133:H133" si="40">SUM(F116,F125,F131)</f>
        <v>1020</v>
      </c>
      <c r="G133" s="2">
        <f t="shared" si="40"/>
        <v>786</v>
      </c>
      <c r="H133" s="2">
        <f t="shared" si="40"/>
        <v>87</v>
      </c>
      <c r="I133" s="13">
        <f t="shared" ref="I133:N133" si="41">SUM(I116,I125,I131)</f>
        <v>952</v>
      </c>
      <c r="J133" s="2">
        <f t="shared" si="41"/>
        <v>830</v>
      </c>
      <c r="K133" s="2">
        <f t="shared" si="41"/>
        <v>126</v>
      </c>
      <c r="L133" s="13">
        <f t="shared" si="41"/>
        <v>656</v>
      </c>
      <c r="M133" s="2">
        <f t="shared" si="41"/>
        <v>582</v>
      </c>
      <c r="N133" s="2">
        <f t="shared" si="41"/>
        <v>84</v>
      </c>
      <c r="O133" s="13">
        <f>SUM(O131,O125,O116)</f>
        <v>940</v>
      </c>
      <c r="P133" s="2">
        <f t="shared" ref="P133:T133" si="42">SUM(P131,P125,P116)</f>
        <v>805</v>
      </c>
      <c r="Q133" s="14">
        <f t="shared" si="42"/>
        <v>91</v>
      </c>
      <c r="R133" s="13">
        <f t="shared" si="42"/>
        <v>858</v>
      </c>
      <c r="S133" s="2">
        <f t="shared" si="42"/>
        <v>676</v>
      </c>
      <c r="T133" s="14">
        <f t="shared" si="42"/>
        <v>131</v>
      </c>
    </row>
    <row r="134" spans="1:20" ht="15.75" customHeight="1" x14ac:dyDescent="0.25">
      <c r="F134" s="11"/>
      <c r="H134" s="12"/>
      <c r="I134" s="11"/>
      <c r="K134" s="12"/>
      <c r="L134" s="11"/>
      <c r="N134" s="12"/>
      <c r="O134" s="11"/>
      <c r="Q134" s="12"/>
      <c r="R134" s="11"/>
      <c r="T134" s="12"/>
    </row>
    <row r="135" spans="1:20" ht="15.75" customHeight="1" x14ac:dyDescent="0.25">
      <c r="A135" s="2" t="s">
        <v>5</v>
      </c>
      <c r="B135" s="1" t="s">
        <v>40</v>
      </c>
      <c r="C135" s="1" t="s">
        <v>39</v>
      </c>
      <c r="D135" s="1" t="s">
        <v>6</v>
      </c>
      <c r="E135" s="1" t="s">
        <v>232</v>
      </c>
      <c r="F135" s="11">
        <v>26</v>
      </c>
      <c r="G135" s="1">
        <v>25</v>
      </c>
      <c r="H135" s="12">
        <v>55</v>
      </c>
      <c r="I135" s="11">
        <v>3</v>
      </c>
      <c r="J135" s="1">
        <v>3</v>
      </c>
      <c r="K135" s="12">
        <v>8</v>
      </c>
      <c r="L135" s="11">
        <v>2</v>
      </c>
      <c r="M135" s="1">
        <v>2</v>
      </c>
      <c r="N135" s="12">
        <v>0</v>
      </c>
      <c r="O135" s="11">
        <v>1</v>
      </c>
      <c r="P135" s="1">
        <v>0</v>
      </c>
      <c r="Q135" s="12">
        <v>1</v>
      </c>
      <c r="R135" s="11"/>
      <c r="T135" s="12">
        <v>3</v>
      </c>
    </row>
    <row r="136" spans="1:20" ht="15.75" customHeight="1" x14ac:dyDescent="0.25">
      <c r="C136" s="1" t="s">
        <v>42</v>
      </c>
      <c r="D136" s="1" t="s">
        <v>43</v>
      </c>
      <c r="E136" s="1" t="s">
        <v>44</v>
      </c>
      <c r="F136" s="11">
        <v>2712</v>
      </c>
      <c r="G136" s="1">
        <v>1893</v>
      </c>
      <c r="H136" s="12">
        <v>129</v>
      </c>
      <c r="I136" s="11">
        <v>2364</v>
      </c>
      <c r="J136" s="1">
        <v>1812</v>
      </c>
      <c r="K136" s="12">
        <v>197</v>
      </c>
      <c r="L136" s="11">
        <v>1878</v>
      </c>
      <c r="M136" s="1">
        <v>1522</v>
      </c>
      <c r="N136" s="12">
        <v>187</v>
      </c>
      <c r="O136" s="11">
        <v>1656</v>
      </c>
      <c r="P136" s="1">
        <v>1337</v>
      </c>
      <c r="Q136" s="12">
        <v>206</v>
      </c>
      <c r="R136" s="11">
        <v>1624</v>
      </c>
      <c r="S136" s="1">
        <v>1280</v>
      </c>
      <c r="T136" s="12">
        <v>216</v>
      </c>
    </row>
    <row r="137" spans="1:20" ht="15.75" customHeight="1" x14ac:dyDescent="0.25">
      <c r="B137" s="2" t="s">
        <v>259</v>
      </c>
      <c r="F137" s="13">
        <f t="shared" ref="F137:H137" si="43">SUM(F135:F136)</f>
        <v>2738</v>
      </c>
      <c r="G137" s="2">
        <f t="shared" si="43"/>
        <v>1918</v>
      </c>
      <c r="H137" s="2">
        <f t="shared" si="43"/>
        <v>184</v>
      </c>
      <c r="I137" s="13">
        <f t="shared" ref="I137:O137" si="44">SUM(I135:I136)</f>
        <v>2367</v>
      </c>
      <c r="J137" s="2">
        <f t="shared" si="44"/>
        <v>1815</v>
      </c>
      <c r="K137" s="2">
        <f t="shared" si="44"/>
        <v>205</v>
      </c>
      <c r="L137" s="13">
        <f t="shared" si="44"/>
        <v>1880</v>
      </c>
      <c r="M137" s="2">
        <f t="shared" si="44"/>
        <v>1524</v>
      </c>
      <c r="N137" s="2">
        <f t="shared" si="44"/>
        <v>187</v>
      </c>
      <c r="O137" s="13">
        <f t="shared" si="44"/>
        <v>1657</v>
      </c>
      <c r="P137" s="2">
        <f t="shared" ref="P137:T137" si="45">SUM(P135:P136)</f>
        <v>1337</v>
      </c>
      <c r="Q137" s="14">
        <f t="shared" si="45"/>
        <v>207</v>
      </c>
      <c r="R137" s="13">
        <f t="shared" si="45"/>
        <v>1624</v>
      </c>
      <c r="S137" s="2">
        <f t="shared" si="45"/>
        <v>1280</v>
      </c>
      <c r="T137" s="14">
        <f t="shared" si="45"/>
        <v>219</v>
      </c>
    </row>
    <row r="138" spans="1:20" ht="15.75" customHeight="1" x14ac:dyDescent="0.25">
      <c r="F138" s="11"/>
      <c r="H138" s="12"/>
      <c r="I138" s="11"/>
      <c r="K138" s="12"/>
      <c r="L138" s="11"/>
      <c r="N138" s="12"/>
      <c r="O138" s="11"/>
      <c r="Q138" s="12"/>
      <c r="R138" s="11"/>
      <c r="T138" s="12"/>
    </row>
    <row r="139" spans="1:20" ht="15.75" customHeight="1" x14ac:dyDescent="0.25">
      <c r="B139" s="1" t="s">
        <v>66</v>
      </c>
      <c r="C139" s="1" t="s">
        <v>65</v>
      </c>
      <c r="D139" s="1" t="s">
        <v>6</v>
      </c>
      <c r="E139" s="1" t="s">
        <v>283</v>
      </c>
      <c r="F139" s="11"/>
      <c r="H139" s="12">
        <v>1</v>
      </c>
      <c r="I139" s="11">
        <v>3</v>
      </c>
      <c r="J139" s="1">
        <v>3</v>
      </c>
      <c r="K139" s="12">
        <v>6</v>
      </c>
      <c r="L139" s="11"/>
      <c r="N139" s="12"/>
      <c r="O139" s="11">
        <v>2</v>
      </c>
      <c r="P139" s="1">
        <v>2</v>
      </c>
      <c r="Q139" s="12">
        <v>0</v>
      </c>
      <c r="R139" s="11">
        <v>1</v>
      </c>
      <c r="S139" s="1">
        <v>1</v>
      </c>
      <c r="T139" s="12">
        <v>1</v>
      </c>
    </row>
    <row r="140" spans="1:20" ht="15.75" customHeight="1" x14ac:dyDescent="0.25">
      <c r="B140" s="2"/>
      <c r="C140" s="1" t="s">
        <v>86</v>
      </c>
      <c r="D140" s="1" t="s">
        <v>43</v>
      </c>
      <c r="E140" s="1" t="s">
        <v>87</v>
      </c>
      <c r="F140" s="11">
        <v>1079</v>
      </c>
      <c r="G140" s="1">
        <v>744</v>
      </c>
      <c r="H140" s="12">
        <v>48</v>
      </c>
      <c r="I140" s="11">
        <v>842</v>
      </c>
      <c r="J140" s="1">
        <v>634</v>
      </c>
      <c r="K140" s="12">
        <v>70</v>
      </c>
      <c r="L140" s="11">
        <v>536</v>
      </c>
      <c r="M140" s="1">
        <v>431</v>
      </c>
      <c r="N140" s="12">
        <v>63</v>
      </c>
      <c r="O140" s="11">
        <v>438</v>
      </c>
      <c r="P140" s="1">
        <v>349</v>
      </c>
      <c r="Q140" s="12">
        <v>52</v>
      </c>
      <c r="R140" s="11">
        <v>457</v>
      </c>
      <c r="S140" s="1">
        <v>355</v>
      </c>
      <c r="T140" s="12">
        <v>57</v>
      </c>
    </row>
    <row r="141" spans="1:20" ht="15.75" customHeight="1" x14ac:dyDescent="0.25">
      <c r="B141" s="2" t="s">
        <v>255</v>
      </c>
      <c r="F141" s="13">
        <f t="shared" ref="F141:H141" si="46">SUM(F139:F140)</f>
        <v>1079</v>
      </c>
      <c r="G141" s="2">
        <f t="shared" si="46"/>
        <v>744</v>
      </c>
      <c r="H141" s="2">
        <f t="shared" si="46"/>
        <v>49</v>
      </c>
      <c r="I141" s="13">
        <f t="shared" ref="I141:O141" si="47">SUM(I139:I140)</f>
        <v>845</v>
      </c>
      <c r="J141" s="2">
        <f t="shared" si="47"/>
        <v>637</v>
      </c>
      <c r="K141" s="2">
        <f t="shared" si="47"/>
        <v>76</v>
      </c>
      <c r="L141" s="13">
        <f t="shared" si="47"/>
        <v>536</v>
      </c>
      <c r="M141" s="2">
        <f t="shared" si="47"/>
        <v>431</v>
      </c>
      <c r="N141" s="2">
        <f t="shared" si="47"/>
        <v>63</v>
      </c>
      <c r="O141" s="13">
        <f t="shared" si="47"/>
        <v>440</v>
      </c>
      <c r="P141" s="2">
        <f t="shared" ref="P141:T141" si="48">SUM(P139:P140)</f>
        <v>351</v>
      </c>
      <c r="Q141" s="14">
        <f t="shared" si="48"/>
        <v>52</v>
      </c>
      <c r="R141" s="13">
        <f t="shared" si="48"/>
        <v>458</v>
      </c>
      <c r="S141" s="2">
        <f t="shared" si="48"/>
        <v>356</v>
      </c>
      <c r="T141" s="14">
        <f t="shared" si="48"/>
        <v>58</v>
      </c>
    </row>
    <row r="142" spans="1:20" ht="15.75" customHeight="1" x14ac:dyDescent="0.25">
      <c r="B142" s="2"/>
      <c r="F142" s="11"/>
      <c r="H142" s="12"/>
      <c r="I142" s="11"/>
      <c r="K142" s="12"/>
      <c r="L142" s="11"/>
      <c r="N142" s="12"/>
      <c r="O142" s="11"/>
      <c r="Q142" s="12"/>
      <c r="R142" s="11"/>
      <c r="T142" s="12"/>
    </row>
    <row r="143" spans="1:20" ht="15.75" customHeight="1" x14ac:dyDescent="0.25">
      <c r="B143" s="1" t="s">
        <v>41</v>
      </c>
      <c r="C143" s="1" t="s">
        <v>254</v>
      </c>
      <c r="D143" s="1" t="s">
        <v>6</v>
      </c>
      <c r="E143" s="1" t="s">
        <v>233</v>
      </c>
      <c r="F143" s="11">
        <v>1242</v>
      </c>
      <c r="G143" s="1">
        <v>869</v>
      </c>
      <c r="H143" s="12">
        <v>72</v>
      </c>
      <c r="I143" s="11">
        <v>1138</v>
      </c>
      <c r="J143" s="1">
        <v>889</v>
      </c>
      <c r="K143" s="12">
        <v>79</v>
      </c>
      <c r="L143" s="11">
        <v>801</v>
      </c>
      <c r="M143" s="1">
        <v>735</v>
      </c>
      <c r="N143" s="12">
        <v>93</v>
      </c>
      <c r="O143" s="11"/>
      <c r="Q143" s="12"/>
      <c r="R143" s="11">
        <v>0</v>
      </c>
      <c r="S143" s="1">
        <v>0</v>
      </c>
      <c r="T143" s="12">
        <v>7</v>
      </c>
    </row>
    <row r="144" spans="1:20" ht="15.75" customHeight="1" x14ac:dyDescent="0.25">
      <c r="C144" s="1" t="s">
        <v>96</v>
      </c>
      <c r="D144" s="1" t="s">
        <v>43</v>
      </c>
      <c r="E144" s="1" t="s">
        <v>234</v>
      </c>
      <c r="F144" s="11"/>
      <c r="H144" s="12"/>
      <c r="I144" s="11"/>
      <c r="K144" s="12"/>
      <c r="L144" s="11">
        <v>80</v>
      </c>
      <c r="M144" s="1">
        <v>9</v>
      </c>
      <c r="N144" s="12">
        <v>0</v>
      </c>
      <c r="O144" s="11">
        <v>910</v>
      </c>
      <c r="P144" s="1">
        <v>762</v>
      </c>
      <c r="Q144" s="12">
        <v>88</v>
      </c>
      <c r="R144" s="11">
        <v>1319</v>
      </c>
      <c r="S144" s="1">
        <v>997</v>
      </c>
      <c r="T144" s="12">
        <v>141</v>
      </c>
    </row>
    <row r="145" spans="2:25" ht="15.75" customHeight="1" x14ac:dyDescent="0.25">
      <c r="B145" s="2" t="s">
        <v>260</v>
      </c>
      <c r="F145" s="13">
        <f t="shared" ref="F145:H145" si="49">SUM(F143:F144)</f>
        <v>1242</v>
      </c>
      <c r="G145" s="2">
        <f t="shared" si="49"/>
        <v>869</v>
      </c>
      <c r="H145" s="2">
        <f t="shared" si="49"/>
        <v>72</v>
      </c>
      <c r="I145" s="13">
        <f t="shared" ref="I145:O145" si="50">SUM(I143:I144)</f>
        <v>1138</v>
      </c>
      <c r="J145" s="2">
        <f t="shared" si="50"/>
        <v>889</v>
      </c>
      <c r="K145" s="2">
        <f t="shared" si="50"/>
        <v>79</v>
      </c>
      <c r="L145" s="13">
        <f t="shared" si="50"/>
        <v>881</v>
      </c>
      <c r="M145" s="2">
        <f t="shared" si="50"/>
        <v>744</v>
      </c>
      <c r="N145" s="2">
        <f t="shared" si="50"/>
        <v>93</v>
      </c>
      <c r="O145" s="13">
        <f t="shared" si="50"/>
        <v>910</v>
      </c>
      <c r="P145" s="2">
        <f t="shared" ref="P145:T145" si="51">SUM(P143:P144)</f>
        <v>762</v>
      </c>
      <c r="Q145" s="14">
        <f t="shared" si="51"/>
        <v>88</v>
      </c>
      <c r="R145" s="13">
        <f t="shared" si="51"/>
        <v>1319</v>
      </c>
      <c r="S145" s="2">
        <f t="shared" si="51"/>
        <v>997</v>
      </c>
      <c r="T145" s="14">
        <f t="shared" si="51"/>
        <v>148</v>
      </c>
    </row>
    <row r="146" spans="2:25" ht="15.75" customHeight="1" x14ac:dyDescent="0.25">
      <c r="F146" s="11"/>
      <c r="H146" s="12"/>
      <c r="I146" s="11"/>
      <c r="K146" s="12"/>
      <c r="L146" s="11"/>
      <c r="N146" s="12"/>
      <c r="O146" s="11"/>
      <c r="Q146" s="12"/>
      <c r="R146" s="11"/>
      <c r="T146" s="12"/>
    </row>
    <row r="147" spans="2:25" s="2" customFormat="1" x14ac:dyDescent="0.25">
      <c r="B147" s="1" t="s">
        <v>144</v>
      </c>
      <c r="C147" s="1" t="s">
        <v>61</v>
      </c>
      <c r="D147" s="1" t="s">
        <v>6</v>
      </c>
      <c r="E147" s="1" t="s">
        <v>62</v>
      </c>
      <c r="F147" s="11">
        <v>382</v>
      </c>
      <c r="G147" s="1">
        <v>284</v>
      </c>
      <c r="H147" s="12">
        <v>31</v>
      </c>
      <c r="I147" s="11">
        <v>293</v>
      </c>
      <c r="J147" s="1">
        <v>219</v>
      </c>
      <c r="K147" s="12">
        <v>19</v>
      </c>
      <c r="L147" s="11">
        <v>216</v>
      </c>
      <c r="M147" s="1">
        <v>178</v>
      </c>
      <c r="N147" s="12">
        <v>17</v>
      </c>
      <c r="O147" s="11">
        <v>210</v>
      </c>
      <c r="P147" s="1">
        <v>182</v>
      </c>
      <c r="Q147" s="12">
        <v>24</v>
      </c>
      <c r="R147" s="11">
        <v>214</v>
      </c>
      <c r="S147" s="1">
        <v>171</v>
      </c>
      <c r="T147" s="12">
        <v>21</v>
      </c>
      <c r="U147" s="1"/>
      <c r="V147" s="1"/>
      <c r="W147" s="1"/>
      <c r="X147" s="1"/>
      <c r="Y147" s="1"/>
    </row>
    <row r="148" spans="2:25" x14ac:dyDescent="0.25">
      <c r="C148" s="1" t="s">
        <v>130</v>
      </c>
      <c r="D148" s="1" t="s">
        <v>6</v>
      </c>
      <c r="E148" s="1" t="s">
        <v>131</v>
      </c>
      <c r="F148" s="11">
        <v>59</v>
      </c>
      <c r="G148" s="1">
        <v>44</v>
      </c>
      <c r="H148" s="12">
        <v>5</v>
      </c>
      <c r="I148" s="11">
        <v>54</v>
      </c>
      <c r="J148" s="1">
        <v>42</v>
      </c>
      <c r="K148" s="12">
        <v>4</v>
      </c>
      <c r="L148" s="11">
        <v>74</v>
      </c>
      <c r="M148" s="1">
        <v>65</v>
      </c>
      <c r="N148" s="12">
        <v>13</v>
      </c>
      <c r="O148" s="11">
        <v>92</v>
      </c>
      <c r="P148" s="1">
        <v>76</v>
      </c>
      <c r="Q148" s="12">
        <v>15</v>
      </c>
      <c r="R148" s="11">
        <v>124</v>
      </c>
      <c r="S148" s="1">
        <v>95</v>
      </c>
      <c r="T148" s="12">
        <v>15</v>
      </c>
    </row>
    <row r="149" spans="2:25" x14ac:dyDescent="0.25">
      <c r="C149" s="1" t="s">
        <v>56</v>
      </c>
      <c r="D149" s="1" t="s">
        <v>6</v>
      </c>
      <c r="E149" s="1" t="s">
        <v>57</v>
      </c>
      <c r="F149" s="11">
        <v>462</v>
      </c>
      <c r="G149" s="1">
        <v>354</v>
      </c>
      <c r="H149" s="12">
        <v>31</v>
      </c>
      <c r="I149" s="11">
        <v>369</v>
      </c>
      <c r="J149" s="1">
        <v>309</v>
      </c>
      <c r="K149" s="12">
        <v>35</v>
      </c>
      <c r="L149" s="11">
        <v>280</v>
      </c>
      <c r="M149" s="1">
        <v>244</v>
      </c>
      <c r="N149" s="12">
        <v>44</v>
      </c>
      <c r="O149" s="11">
        <v>301</v>
      </c>
      <c r="P149" s="1">
        <v>262</v>
      </c>
      <c r="Q149" s="12">
        <v>38</v>
      </c>
      <c r="R149" s="11">
        <v>303</v>
      </c>
      <c r="S149" s="1">
        <v>243</v>
      </c>
      <c r="T149" s="12">
        <v>38</v>
      </c>
    </row>
    <row r="150" spans="2:25" x14ac:dyDescent="0.25">
      <c r="C150" s="1" t="s">
        <v>13</v>
      </c>
      <c r="D150" s="1" t="s">
        <v>6</v>
      </c>
      <c r="E150" s="1" t="s">
        <v>14</v>
      </c>
      <c r="F150" s="11">
        <v>19</v>
      </c>
      <c r="G150" s="1">
        <v>11</v>
      </c>
      <c r="H150" s="12">
        <v>4</v>
      </c>
      <c r="I150" s="11">
        <v>17</v>
      </c>
      <c r="J150" s="1">
        <v>14</v>
      </c>
      <c r="K150" s="12">
        <v>3</v>
      </c>
      <c r="L150" s="11">
        <v>12</v>
      </c>
      <c r="M150" s="1">
        <v>7</v>
      </c>
      <c r="N150" s="12">
        <v>2</v>
      </c>
      <c r="O150" s="11">
        <v>18</v>
      </c>
      <c r="P150" s="1">
        <v>16</v>
      </c>
      <c r="Q150" s="12">
        <v>1</v>
      </c>
      <c r="R150" s="11">
        <v>21</v>
      </c>
      <c r="S150" s="1">
        <v>18</v>
      </c>
      <c r="T150" s="12">
        <v>5</v>
      </c>
    </row>
    <row r="151" spans="2:25" x14ac:dyDescent="0.25">
      <c r="B151" s="2" t="s">
        <v>261</v>
      </c>
      <c r="F151" s="13">
        <f t="shared" ref="F151:H151" si="52">SUM(F147:F150)</f>
        <v>922</v>
      </c>
      <c r="G151" s="2">
        <f t="shared" si="52"/>
        <v>693</v>
      </c>
      <c r="H151" s="2">
        <f t="shared" si="52"/>
        <v>71</v>
      </c>
      <c r="I151" s="13">
        <f t="shared" ref="I151:O151" si="53">SUM(I147:I150)</f>
        <v>733</v>
      </c>
      <c r="J151" s="2">
        <f t="shared" si="53"/>
        <v>584</v>
      </c>
      <c r="K151" s="2">
        <f t="shared" si="53"/>
        <v>61</v>
      </c>
      <c r="L151" s="13">
        <f t="shared" si="53"/>
        <v>582</v>
      </c>
      <c r="M151" s="2">
        <f t="shared" si="53"/>
        <v>494</v>
      </c>
      <c r="N151" s="2">
        <f t="shared" si="53"/>
        <v>76</v>
      </c>
      <c r="O151" s="13">
        <f t="shared" si="53"/>
        <v>621</v>
      </c>
      <c r="P151" s="2">
        <f t="shared" ref="P151:T151" si="54">SUM(P147:P150)</f>
        <v>536</v>
      </c>
      <c r="Q151" s="14">
        <f t="shared" si="54"/>
        <v>78</v>
      </c>
      <c r="R151" s="13">
        <f t="shared" si="54"/>
        <v>662</v>
      </c>
      <c r="S151" s="2">
        <f t="shared" si="54"/>
        <v>527</v>
      </c>
      <c r="T151" s="14">
        <f t="shared" si="54"/>
        <v>79</v>
      </c>
    </row>
    <row r="152" spans="2:25" x14ac:dyDescent="0.25">
      <c r="F152" s="11"/>
      <c r="H152" s="12"/>
      <c r="I152" s="11"/>
      <c r="K152" s="12"/>
      <c r="L152" s="11"/>
      <c r="N152" s="12"/>
      <c r="O152" s="11"/>
      <c r="Q152" s="12"/>
      <c r="R152" s="11"/>
      <c r="T152" s="12"/>
    </row>
    <row r="153" spans="2:25" x14ac:dyDescent="0.25">
      <c r="B153" s="1" t="s">
        <v>143</v>
      </c>
      <c r="C153" s="1" t="s">
        <v>70</v>
      </c>
      <c r="D153" s="1" t="s">
        <v>6</v>
      </c>
      <c r="E153" s="1" t="s">
        <v>71</v>
      </c>
      <c r="F153" s="11"/>
      <c r="H153" s="12"/>
      <c r="I153" s="11">
        <v>140</v>
      </c>
      <c r="J153" s="1">
        <v>104</v>
      </c>
      <c r="K153" s="12">
        <v>6</v>
      </c>
      <c r="L153" s="11">
        <v>254</v>
      </c>
      <c r="M153" s="1">
        <v>216</v>
      </c>
      <c r="N153" s="12">
        <v>42</v>
      </c>
      <c r="O153" s="11">
        <v>232</v>
      </c>
      <c r="P153" s="1">
        <v>194</v>
      </c>
      <c r="Q153" s="12">
        <v>40</v>
      </c>
      <c r="R153" s="11">
        <v>270</v>
      </c>
      <c r="S153" s="1">
        <v>208</v>
      </c>
      <c r="T153" s="12">
        <v>34</v>
      </c>
    </row>
    <row r="154" spans="2:25" x14ac:dyDescent="0.25">
      <c r="C154" s="1" t="s">
        <v>275</v>
      </c>
      <c r="D154" s="1" t="s">
        <v>6</v>
      </c>
      <c r="E154" s="1" t="s">
        <v>71</v>
      </c>
      <c r="F154" s="11">
        <v>381</v>
      </c>
      <c r="G154" s="1">
        <v>291</v>
      </c>
      <c r="H154" s="12">
        <v>50</v>
      </c>
      <c r="I154" s="11">
        <v>206</v>
      </c>
      <c r="J154" s="1">
        <v>177</v>
      </c>
      <c r="K154" s="12">
        <v>47</v>
      </c>
      <c r="L154" s="11"/>
      <c r="N154" s="12"/>
      <c r="O154" s="11"/>
      <c r="Q154" s="12"/>
      <c r="R154" s="11"/>
      <c r="T154" s="12"/>
    </row>
    <row r="155" spans="2:25" x14ac:dyDescent="0.25">
      <c r="B155" s="2" t="s">
        <v>276</v>
      </c>
      <c r="F155" s="13">
        <f t="shared" ref="F155:K155" si="55">SUM(F153:F154)</f>
        <v>381</v>
      </c>
      <c r="G155" s="2">
        <f t="shared" si="55"/>
        <v>291</v>
      </c>
      <c r="H155" s="2">
        <f t="shared" si="55"/>
        <v>50</v>
      </c>
      <c r="I155" s="13">
        <f t="shared" si="55"/>
        <v>346</v>
      </c>
      <c r="J155" s="2">
        <f t="shared" si="55"/>
        <v>281</v>
      </c>
      <c r="K155" s="2">
        <f t="shared" si="55"/>
        <v>53</v>
      </c>
      <c r="L155" s="11"/>
      <c r="N155" s="12"/>
      <c r="O155" s="11"/>
      <c r="Q155" s="12"/>
      <c r="R155" s="11"/>
      <c r="T155" s="12"/>
    </row>
    <row r="156" spans="2:25" x14ac:dyDescent="0.25">
      <c r="F156" s="11"/>
      <c r="H156" s="12"/>
      <c r="I156" s="11"/>
      <c r="K156" s="12"/>
      <c r="L156" s="11"/>
      <c r="N156" s="12"/>
      <c r="O156" s="11"/>
      <c r="Q156" s="12"/>
      <c r="R156" s="11"/>
      <c r="T156" s="12"/>
    </row>
    <row r="157" spans="2:25" x14ac:dyDescent="0.25">
      <c r="B157" s="1" t="s">
        <v>151</v>
      </c>
      <c r="C157" s="1" t="s">
        <v>25</v>
      </c>
      <c r="D157" s="1" t="s">
        <v>6</v>
      </c>
      <c r="E157" s="1" t="s">
        <v>26</v>
      </c>
      <c r="F157" s="11"/>
      <c r="H157" s="12"/>
      <c r="I157" s="11">
        <v>13</v>
      </c>
      <c r="J157" s="1">
        <v>11</v>
      </c>
      <c r="K157" s="12">
        <v>2</v>
      </c>
      <c r="L157" s="11">
        <v>47</v>
      </c>
      <c r="M157" s="1">
        <v>44</v>
      </c>
      <c r="N157" s="12">
        <v>7</v>
      </c>
      <c r="O157" s="11">
        <v>49</v>
      </c>
      <c r="P157" s="1">
        <v>44</v>
      </c>
      <c r="Q157" s="12">
        <v>7</v>
      </c>
      <c r="R157" s="11">
        <v>46</v>
      </c>
      <c r="S157" s="1">
        <v>40</v>
      </c>
      <c r="T157" s="12">
        <v>5</v>
      </c>
    </row>
    <row r="158" spans="2:25" x14ac:dyDescent="0.25">
      <c r="C158" s="1" t="s">
        <v>278</v>
      </c>
      <c r="D158" s="1" t="s">
        <v>6</v>
      </c>
      <c r="E158" s="1" t="s">
        <v>284</v>
      </c>
      <c r="F158" s="11"/>
      <c r="H158" s="12"/>
      <c r="I158" s="11"/>
      <c r="K158" s="12">
        <v>6</v>
      </c>
      <c r="L158" s="11"/>
      <c r="N158" s="12"/>
      <c r="O158" s="11"/>
      <c r="Q158" s="12"/>
      <c r="T158" s="12"/>
    </row>
    <row r="159" spans="2:25" x14ac:dyDescent="0.25">
      <c r="C159" s="1" t="s">
        <v>22</v>
      </c>
      <c r="D159" s="1" t="s">
        <v>6</v>
      </c>
      <c r="E159" s="1" t="s">
        <v>271</v>
      </c>
      <c r="F159" s="11"/>
      <c r="H159" s="12"/>
      <c r="I159" s="11"/>
      <c r="K159" s="25"/>
      <c r="L159" s="11"/>
      <c r="N159" s="25">
        <v>1</v>
      </c>
      <c r="O159" s="11">
        <v>73</v>
      </c>
      <c r="P159" s="1">
        <v>49</v>
      </c>
      <c r="Q159" s="12">
        <v>0</v>
      </c>
      <c r="T159" s="12"/>
    </row>
    <row r="160" spans="2:25" x14ac:dyDescent="0.25">
      <c r="C160" s="1" t="s">
        <v>178</v>
      </c>
      <c r="D160" s="1" t="s">
        <v>6</v>
      </c>
      <c r="E160" s="1" t="s">
        <v>179</v>
      </c>
      <c r="F160" s="11">
        <v>417</v>
      </c>
      <c r="G160" s="1">
        <v>312</v>
      </c>
      <c r="H160" s="12">
        <v>29</v>
      </c>
      <c r="I160" s="11">
        <v>446</v>
      </c>
      <c r="J160" s="1">
        <v>351</v>
      </c>
      <c r="K160" s="12">
        <v>36</v>
      </c>
      <c r="L160" s="11">
        <v>317</v>
      </c>
      <c r="M160" s="1">
        <v>274</v>
      </c>
      <c r="N160" s="12">
        <v>27</v>
      </c>
      <c r="O160" s="11">
        <v>228</v>
      </c>
      <c r="P160" s="1">
        <v>204</v>
      </c>
      <c r="Q160" s="12">
        <v>25</v>
      </c>
      <c r="R160" s="11">
        <v>297</v>
      </c>
      <c r="S160" s="1">
        <v>221</v>
      </c>
      <c r="T160" s="12">
        <v>24</v>
      </c>
    </row>
    <row r="161" spans="1:20" x14ac:dyDescent="0.25">
      <c r="C161" s="1" t="s">
        <v>278</v>
      </c>
      <c r="D161" s="1" t="s">
        <v>6</v>
      </c>
      <c r="E161" s="1" t="s">
        <v>277</v>
      </c>
      <c r="F161" s="11">
        <v>129</v>
      </c>
      <c r="G161" s="1">
        <v>94</v>
      </c>
      <c r="H161" s="12">
        <v>5</v>
      </c>
      <c r="I161" s="11">
        <v>35</v>
      </c>
      <c r="J161" s="1">
        <v>30</v>
      </c>
      <c r="L161" s="11"/>
      <c r="O161" s="11"/>
      <c r="Q161" s="12"/>
      <c r="R161" s="11"/>
      <c r="T161" s="12"/>
    </row>
    <row r="162" spans="1:20" x14ac:dyDescent="0.25">
      <c r="B162" s="2" t="s">
        <v>262</v>
      </c>
      <c r="F162" s="13">
        <f>SUM(F157:F161)</f>
        <v>546</v>
      </c>
      <c r="G162" s="2">
        <f>SUM(G157:G161)</f>
        <v>406</v>
      </c>
      <c r="H162" s="2">
        <f>SUM(H157:H161)</f>
        <v>34</v>
      </c>
      <c r="I162" s="13">
        <f>SUM(I157:I161)</f>
        <v>494</v>
      </c>
      <c r="J162" s="2">
        <f>SUM(J157:J161)</f>
        <v>392</v>
      </c>
      <c r="K162" s="2">
        <f t="shared" ref="K162:O162" si="56">SUM(K157:K160)</f>
        <v>44</v>
      </c>
      <c r="L162" s="13">
        <f t="shared" si="56"/>
        <v>364</v>
      </c>
      <c r="M162" s="2">
        <f t="shared" si="56"/>
        <v>318</v>
      </c>
      <c r="N162" s="2">
        <f t="shared" si="56"/>
        <v>35</v>
      </c>
      <c r="O162" s="13">
        <f t="shared" si="56"/>
        <v>350</v>
      </c>
      <c r="P162" s="2">
        <f t="shared" ref="P162:T162" si="57">SUM(P157:P160)</f>
        <v>297</v>
      </c>
      <c r="Q162" s="14">
        <f t="shared" si="57"/>
        <v>32</v>
      </c>
      <c r="R162" s="13">
        <f>SUM(R157:R160)</f>
        <v>343</v>
      </c>
      <c r="S162" s="2">
        <f>SUM(S157:S160)</f>
        <v>261</v>
      </c>
      <c r="T162" s="14">
        <f t="shared" si="57"/>
        <v>29</v>
      </c>
    </row>
    <row r="163" spans="1:20" x14ac:dyDescent="0.25">
      <c r="F163" s="11"/>
      <c r="H163" s="12"/>
      <c r="I163" s="11"/>
      <c r="K163" s="12"/>
      <c r="L163" s="11"/>
      <c r="N163" s="12"/>
      <c r="O163" s="11"/>
      <c r="Q163" s="12"/>
      <c r="R163" s="11"/>
      <c r="T163" s="12"/>
    </row>
    <row r="164" spans="1:20" s="2" customFormat="1" x14ac:dyDescent="0.25">
      <c r="B164" s="1" t="s">
        <v>68</v>
      </c>
      <c r="C164" s="1" t="s">
        <v>67</v>
      </c>
      <c r="D164" s="1" t="s">
        <v>6</v>
      </c>
      <c r="E164" s="1" t="s">
        <v>69</v>
      </c>
      <c r="F164" s="11">
        <v>107</v>
      </c>
      <c r="G164" s="1">
        <v>75</v>
      </c>
      <c r="H164" s="12">
        <v>3</v>
      </c>
      <c r="I164" s="11">
        <v>120</v>
      </c>
      <c r="J164" s="1">
        <v>102</v>
      </c>
      <c r="K164" s="12">
        <v>18</v>
      </c>
      <c r="L164" s="11">
        <v>67</v>
      </c>
      <c r="M164" s="1">
        <v>50</v>
      </c>
      <c r="N164" s="12">
        <v>11</v>
      </c>
      <c r="O164" s="11">
        <v>66</v>
      </c>
      <c r="P164" s="1">
        <v>59</v>
      </c>
      <c r="Q164" s="12">
        <v>17</v>
      </c>
      <c r="R164" s="11">
        <v>82</v>
      </c>
      <c r="S164" s="1">
        <v>64</v>
      </c>
      <c r="T164" s="12">
        <v>10</v>
      </c>
    </row>
    <row r="165" spans="1:20" s="2" customFormat="1" x14ac:dyDescent="0.25">
      <c r="B165" s="1"/>
      <c r="C165" s="1"/>
      <c r="D165" s="1"/>
      <c r="E165" s="1"/>
      <c r="F165" s="11"/>
      <c r="G165" s="1"/>
      <c r="H165" s="12"/>
      <c r="I165" s="11"/>
      <c r="J165" s="1"/>
      <c r="K165" s="12"/>
      <c r="L165" s="11"/>
      <c r="M165" s="1"/>
      <c r="N165" s="12"/>
      <c r="O165" s="11"/>
      <c r="P165" s="1"/>
      <c r="Q165" s="12"/>
      <c r="R165" s="11"/>
      <c r="S165" s="1"/>
      <c r="T165" s="12"/>
    </row>
    <row r="166" spans="1:20" x14ac:dyDescent="0.25">
      <c r="B166" s="1" t="s">
        <v>7</v>
      </c>
      <c r="C166" s="1" t="s">
        <v>4</v>
      </c>
      <c r="D166" s="1" t="s">
        <v>6</v>
      </c>
      <c r="E166" s="1" t="s">
        <v>7</v>
      </c>
      <c r="F166" s="11">
        <v>134</v>
      </c>
      <c r="G166" s="1">
        <v>115</v>
      </c>
      <c r="H166" s="12">
        <v>29</v>
      </c>
      <c r="I166" s="11">
        <v>1</v>
      </c>
      <c r="J166" s="1">
        <v>1</v>
      </c>
      <c r="K166" s="12">
        <v>1</v>
      </c>
      <c r="L166" s="11"/>
      <c r="N166" s="12"/>
      <c r="O166" s="11">
        <v>1</v>
      </c>
      <c r="P166" s="1">
        <v>1</v>
      </c>
      <c r="Q166" s="12">
        <v>0</v>
      </c>
      <c r="R166" s="11"/>
      <c r="T166" s="12"/>
    </row>
    <row r="167" spans="1:20" x14ac:dyDescent="0.25">
      <c r="C167" s="1" t="s">
        <v>59</v>
      </c>
      <c r="D167" s="1" t="s">
        <v>43</v>
      </c>
      <c r="E167" s="1" t="s">
        <v>60</v>
      </c>
      <c r="F167" s="11">
        <v>95</v>
      </c>
      <c r="G167" s="1">
        <v>68</v>
      </c>
      <c r="H167" s="12">
        <v>0</v>
      </c>
      <c r="I167" s="11">
        <v>223</v>
      </c>
      <c r="J167" s="1">
        <v>177</v>
      </c>
      <c r="K167" s="12">
        <v>19</v>
      </c>
      <c r="L167" s="11">
        <v>172</v>
      </c>
      <c r="M167" s="1">
        <v>155</v>
      </c>
      <c r="N167" s="12">
        <v>23</v>
      </c>
      <c r="O167" s="11">
        <v>206</v>
      </c>
      <c r="P167" s="1">
        <v>175</v>
      </c>
      <c r="Q167" s="12">
        <v>22</v>
      </c>
      <c r="R167" s="11">
        <v>254</v>
      </c>
      <c r="S167" s="1">
        <v>199</v>
      </c>
      <c r="T167" s="12">
        <v>42</v>
      </c>
    </row>
    <row r="168" spans="1:20" x14ac:dyDescent="0.25">
      <c r="B168" s="2" t="s">
        <v>263</v>
      </c>
      <c r="F168" s="13">
        <f t="shared" ref="F168:H168" si="58">SUM(F166:F167)</f>
        <v>229</v>
      </c>
      <c r="G168" s="2">
        <f t="shared" si="58"/>
        <v>183</v>
      </c>
      <c r="H168" s="2">
        <f t="shared" si="58"/>
        <v>29</v>
      </c>
      <c r="I168" s="13">
        <f t="shared" ref="I168:O168" si="59">SUM(I166:I167)</f>
        <v>224</v>
      </c>
      <c r="J168" s="2">
        <f t="shared" si="59"/>
        <v>178</v>
      </c>
      <c r="K168" s="2">
        <f t="shared" si="59"/>
        <v>20</v>
      </c>
      <c r="L168" s="13">
        <f t="shared" si="59"/>
        <v>172</v>
      </c>
      <c r="M168" s="2">
        <f t="shared" si="59"/>
        <v>155</v>
      </c>
      <c r="N168" s="2">
        <f t="shared" si="59"/>
        <v>23</v>
      </c>
      <c r="O168" s="13">
        <f t="shared" si="59"/>
        <v>207</v>
      </c>
      <c r="P168" s="2">
        <f t="shared" ref="P168:T168" si="60">SUM(P166:P167)</f>
        <v>176</v>
      </c>
      <c r="Q168" s="14">
        <f t="shared" si="60"/>
        <v>22</v>
      </c>
      <c r="R168" s="13">
        <f t="shared" si="60"/>
        <v>254</v>
      </c>
      <c r="S168" s="2">
        <f t="shared" si="60"/>
        <v>199</v>
      </c>
      <c r="T168" s="14">
        <f t="shared" si="60"/>
        <v>42</v>
      </c>
    </row>
    <row r="169" spans="1:20" x14ac:dyDescent="0.25">
      <c r="F169" s="11"/>
      <c r="H169" s="12"/>
      <c r="I169" s="11"/>
      <c r="K169" s="12"/>
      <c r="L169" s="11"/>
      <c r="N169" s="12"/>
      <c r="O169" s="11"/>
      <c r="Q169" s="12"/>
      <c r="R169" s="11"/>
      <c r="T169" s="12"/>
    </row>
    <row r="170" spans="1:20" x14ac:dyDescent="0.25">
      <c r="B170" s="1" t="s">
        <v>28</v>
      </c>
      <c r="C170" s="1" t="s">
        <v>27</v>
      </c>
      <c r="D170" s="1" t="s">
        <v>6</v>
      </c>
      <c r="E170" s="1" t="s">
        <v>29</v>
      </c>
      <c r="F170" s="11">
        <v>89</v>
      </c>
      <c r="G170" s="1">
        <v>88</v>
      </c>
      <c r="H170" s="12">
        <v>10</v>
      </c>
      <c r="I170" s="11">
        <v>87</v>
      </c>
      <c r="J170" s="1">
        <v>83</v>
      </c>
      <c r="K170" s="12">
        <v>11</v>
      </c>
      <c r="L170" s="11">
        <v>53</v>
      </c>
      <c r="M170" s="1">
        <v>53</v>
      </c>
      <c r="N170" s="12">
        <v>11</v>
      </c>
      <c r="O170" s="11">
        <v>81</v>
      </c>
      <c r="P170" s="1">
        <v>80</v>
      </c>
      <c r="Q170" s="12">
        <v>15</v>
      </c>
      <c r="R170" s="11">
        <v>59</v>
      </c>
      <c r="S170" s="1">
        <v>57</v>
      </c>
      <c r="T170" s="12">
        <v>21</v>
      </c>
    </row>
    <row r="171" spans="1:20" x14ac:dyDescent="0.25">
      <c r="F171" s="11"/>
      <c r="H171" s="12"/>
      <c r="I171" s="11"/>
      <c r="K171" s="12"/>
      <c r="L171" s="11"/>
      <c r="N171" s="12"/>
      <c r="O171" s="11"/>
      <c r="Q171" s="12"/>
      <c r="R171" s="11"/>
      <c r="T171" s="12"/>
    </row>
    <row r="172" spans="1:20" s="2" customFormat="1" x14ac:dyDescent="0.25">
      <c r="A172" s="2" t="s">
        <v>180</v>
      </c>
      <c r="F172" s="13">
        <f t="shared" ref="F172:K172" si="61">SUM(F137,F141,F145,F151,F155,F162,F164,F168,F170)</f>
        <v>7333</v>
      </c>
      <c r="G172" s="2">
        <f t="shared" si="61"/>
        <v>5267</v>
      </c>
      <c r="H172" s="2">
        <f>SUM(H137,H141,H145,H151,H155,H162,H164,H168,H170)</f>
        <v>502</v>
      </c>
      <c r="I172" s="13">
        <f t="shared" si="61"/>
        <v>6354</v>
      </c>
      <c r="J172" s="2">
        <f t="shared" si="61"/>
        <v>4961</v>
      </c>
      <c r="K172" s="2">
        <f t="shared" si="61"/>
        <v>567</v>
      </c>
      <c r="L172" s="13">
        <f>SUM(L137,L141,L145,L151,L153,L162,L164,L168,L170)</f>
        <v>4789</v>
      </c>
      <c r="M172" s="2">
        <f>SUM(M137,M141,M145,M151,M153,M162,M164,M168,M170)</f>
        <v>3985</v>
      </c>
      <c r="N172" s="2">
        <f>SUM(N137,N141,N145,N151,N153,N162,N164,N168,N170)</f>
        <v>541</v>
      </c>
      <c r="O172" s="13">
        <f>SUM(O170,O168,O164,O162,O153,O151,O145,O141,O137)</f>
        <v>4564</v>
      </c>
      <c r="P172" s="2">
        <f t="shared" ref="P172:T172" si="62">SUM(P170,P168,P164,P162,P153,P151,P145,P141,P137)</f>
        <v>3792</v>
      </c>
      <c r="Q172" s="14">
        <f t="shared" si="62"/>
        <v>551</v>
      </c>
      <c r="R172" s="13">
        <f t="shared" si="62"/>
        <v>5071</v>
      </c>
      <c r="S172" s="2">
        <f t="shared" si="62"/>
        <v>3949</v>
      </c>
      <c r="T172" s="14">
        <f t="shared" si="62"/>
        <v>640</v>
      </c>
    </row>
    <row r="173" spans="1:20" s="2" customFormat="1" x14ac:dyDescent="0.25">
      <c r="C173" s="1"/>
      <c r="D173" s="1"/>
      <c r="E173" s="1"/>
      <c r="F173" s="11"/>
      <c r="G173" s="1"/>
      <c r="H173" s="12"/>
      <c r="I173" s="11"/>
      <c r="J173" s="1"/>
      <c r="K173" s="12"/>
      <c r="L173" s="11"/>
      <c r="M173" s="1"/>
      <c r="N173" s="12"/>
      <c r="O173" s="11"/>
      <c r="P173" s="1"/>
      <c r="Q173" s="12"/>
      <c r="R173" s="11"/>
      <c r="S173" s="1"/>
      <c r="T173" s="12"/>
    </row>
    <row r="174" spans="1:20" x14ac:dyDescent="0.25">
      <c r="A174" s="1" t="s">
        <v>295</v>
      </c>
      <c r="B174" s="1" t="s">
        <v>164</v>
      </c>
      <c r="C174" s="1" t="s">
        <v>204</v>
      </c>
      <c r="D174" s="1" t="s">
        <v>205</v>
      </c>
      <c r="E174" s="1" t="s">
        <v>236</v>
      </c>
      <c r="F174" s="11"/>
      <c r="H174" s="12">
        <v>5</v>
      </c>
      <c r="I174" s="11"/>
      <c r="K174" s="12">
        <v>10</v>
      </c>
      <c r="L174" s="11"/>
      <c r="N174" s="12">
        <v>13</v>
      </c>
      <c r="O174" s="11"/>
      <c r="Q174" s="12">
        <v>3</v>
      </c>
      <c r="R174" s="11"/>
      <c r="T174" s="12">
        <v>1</v>
      </c>
    </row>
    <row r="175" spans="1:20" x14ac:dyDescent="0.25">
      <c r="B175" s="2"/>
      <c r="C175" s="1" t="s">
        <v>15</v>
      </c>
      <c r="D175" s="1" t="s">
        <v>17</v>
      </c>
      <c r="E175" s="1" t="s">
        <v>237</v>
      </c>
      <c r="F175" s="11">
        <v>3</v>
      </c>
      <c r="G175" s="1">
        <v>0</v>
      </c>
      <c r="H175" s="12">
        <v>0</v>
      </c>
      <c r="I175" s="11">
        <v>4</v>
      </c>
      <c r="J175" s="1">
        <v>0</v>
      </c>
      <c r="K175" s="12"/>
      <c r="L175" s="11">
        <v>4</v>
      </c>
      <c r="M175" s="1">
        <v>1</v>
      </c>
      <c r="N175" s="12">
        <v>0</v>
      </c>
      <c r="O175" s="11">
        <v>4</v>
      </c>
      <c r="P175" s="1">
        <v>1</v>
      </c>
      <c r="Q175" s="12">
        <v>0</v>
      </c>
      <c r="R175" s="11">
        <v>6</v>
      </c>
      <c r="S175" s="1">
        <v>3</v>
      </c>
      <c r="T175" s="12">
        <v>2</v>
      </c>
    </row>
    <row r="176" spans="1:20" ht="15.75" customHeight="1" x14ac:dyDescent="0.25">
      <c r="C176" s="1" t="s">
        <v>46</v>
      </c>
      <c r="D176" s="1" t="s">
        <v>47</v>
      </c>
      <c r="E176" s="1" t="s">
        <v>48</v>
      </c>
      <c r="F176" s="11">
        <v>23</v>
      </c>
      <c r="G176" s="1">
        <v>21</v>
      </c>
      <c r="H176" s="12">
        <v>9</v>
      </c>
      <c r="I176" s="11">
        <v>39</v>
      </c>
      <c r="J176" s="1">
        <v>37</v>
      </c>
      <c r="K176" s="12">
        <v>16</v>
      </c>
      <c r="L176" s="11">
        <v>59</v>
      </c>
      <c r="M176" s="1">
        <v>58</v>
      </c>
      <c r="N176" s="12">
        <v>9</v>
      </c>
      <c r="O176" s="11">
        <v>81</v>
      </c>
      <c r="P176" s="1">
        <v>79</v>
      </c>
      <c r="Q176" s="12">
        <v>14</v>
      </c>
      <c r="R176" s="11">
        <v>60</v>
      </c>
      <c r="S176" s="1">
        <v>48</v>
      </c>
      <c r="T176" s="12">
        <v>4</v>
      </c>
    </row>
    <row r="177" spans="1:20" ht="15.75" customHeight="1" x14ac:dyDescent="0.25">
      <c r="C177" s="1" t="s">
        <v>217</v>
      </c>
      <c r="D177" s="1" t="s">
        <v>205</v>
      </c>
      <c r="E177" s="1" t="s">
        <v>238</v>
      </c>
      <c r="F177" s="11"/>
      <c r="H177" s="12"/>
      <c r="I177" s="11"/>
      <c r="K177" s="12">
        <v>1</v>
      </c>
      <c r="L177" s="11"/>
      <c r="N177" s="12"/>
      <c r="O177" s="11"/>
      <c r="Q177" s="12"/>
      <c r="R177" s="11"/>
      <c r="T177" s="12"/>
    </row>
    <row r="178" spans="1:20" ht="15.75" customHeight="1" x14ac:dyDescent="0.25">
      <c r="B178" s="2"/>
      <c r="C178" s="1" t="s">
        <v>16</v>
      </c>
      <c r="D178" s="1" t="s">
        <v>37</v>
      </c>
      <c r="E178" s="1" t="s">
        <v>38</v>
      </c>
      <c r="F178" s="11">
        <v>2061</v>
      </c>
      <c r="G178" s="1">
        <v>1581</v>
      </c>
      <c r="H178" s="12">
        <v>101</v>
      </c>
      <c r="I178" s="11">
        <v>2036</v>
      </c>
      <c r="J178" s="1">
        <v>1686</v>
      </c>
      <c r="K178" s="12">
        <v>170</v>
      </c>
      <c r="L178" s="11">
        <v>1735</v>
      </c>
      <c r="M178" s="1">
        <v>1545</v>
      </c>
      <c r="N178" s="12">
        <v>156</v>
      </c>
      <c r="O178" s="11">
        <v>1622</v>
      </c>
      <c r="P178" s="1">
        <v>1387</v>
      </c>
      <c r="Q178" s="12">
        <v>173</v>
      </c>
      <c r="R178" s="11">
        <v>2034</v>
      </c>
      <c r="S178" s="1">
        <v>1667</v>
      </c>
      <c r="T178" s="12">
        <v>213</v>
      </c>
    </row>
    <row r="179" spans="1:20" s="2" customFormat="1" x14ac:dyDescent="0.25">
      <c r="A179" s="2" t="s">
        <v>181</v>
      </c>
      <c r="F179" s="13">
        <f>SUM(F175:F178)</f>
        <v>2087</v>
      </c>
      <c r="G179" s="2">
        <f>SUM(G175:G178)</f>
        <v>1602</v>
      </c>
      <c r="H179" s="2">
        <f t="shared" ref="H179:T179" si="63">SUM(H174:H178)</f>
        <v>115</v>
      </c>
      <c r="I179" s="13">
        <f t="shared" si="63"/>
        <v>2079</v>
      </c>
      <c r="J179" s="2">
        <f t="shared" si="63"/>
        <v>1723</v>
      </c>
      <c r="K179" s="2">
        <f t="shared" si="63"/>
        <v>197</v>
      </c>
      <c r="L179" s="13">
        <f t="shared" si="63"/>
        <v>1798</v>
      </c>
      <c r="M179" s="2">
        <f t="shared" si="63"/>
        <v>1604</v>
      </c>
      <c r="N179" s="2">
        <f t="shared" si="63"/>
        <v>178</v>
      </c>
      <c r="O179" s="13">
        <f t="shared" si="63"/>
        <v>1707</v>
      </c>
      <c r="P179" s="2">
        <f t="shared" si="63"/>
        <v>1467</v>
      </c>
      <c r="Q179" s="2">
        <f t="shared" si="63"/>
        <v>190</v>
      </c>
      <c r="R179" s="13">
        <f t="shared" si="63"/>
        <v>2100</v>
      </c>
      <c r="S179" s="2">
        <f t="shared" si="63"/>
        <v>1718</v>
      </c>
      <c r="T179" s="14">
        <f t="shared" si="63"/>
        <v>220</v>
      </c>
    </row>
    <row r="180" spans="1:20" x14ac:dyDescent="0.25">
      <c r="F180" s="11"/>
      <c r="H180" s="12"/>
      <c r="I180" s="11"/>
      <c r="K180" s="12"/>
      <c r="L180" s="11"/>
      <c r="N180" s="12"/>
      <c r="O180" s="11"/>
      <c r="Q180" s="12"/>
      <c r="R180" s="11"/>
      <c r="T180" s="12"/>
    </row>
    <row r="181" spans="1:20" x14ac:dyDescent="0.25">
      <c r="A181" s="1" t="s">
        <v>213</v>
      </c>
      <c r="B181" s="1" t="s">
        <v>214</v>
      </c>
      <c r="C181" s="1" t="s">
        <v>215</v>
      </c>
      <c r="D181" s="1" t="s">
        <v>216</v>
      </c>
      <c r="E181" s="1" t="s">
        <v>235</v>
      </c>
      <c r="F181" s="11"/>
      <c r="H181" s="12"/>
      <c r="I181" s="11"/>
      <c r="K181" s="12"/>
      <c r="L181" s="11"/>
      <c r="N181" s="12"/>
      <c r="O181" s="11"/>
      <c r="Q181" s="12">
        <v>1</v>
      </c>
      <c r="R181" s="11"/>
      <c r="T181" s="12"/>
    </row>
    <row r="182" spans="1:20" x14ac:dyDescent="0.25">
      <c r="F182" s="11"/>
      <c r="H182" s="12"/>
      <c r="I182" s="11"/>
      <c r="K182" s="12"/>
      <c r="L182" s="11"/>
      <c r="N182" s="12"/>
      <c r="O182" s="11"/>
      <c r="Q182" s="12"/>
      <c r="R182" s="11"/>
      <c r="T182" s="12"/>
    </row>
    <row r="183" spans="1:20" x14ac:dyDescent="0.25">
      <c r="F183" s="11"/>
      <c r="H183" s="12"/>
      <c r="I183" s="11"/>
      <c r="K183" s="12"/>
      <c r="L183" s="11"/>
      <c r="N183" s="12"/>
      <c r="O183" s="11"/>
      <c r="Q183" s="12"/>
      <c r="R183" s="11"/>
      <c r="T183" s="12"/>
    </row>
    <row r="184" spans="1:20" s="2" customFormat="1" ht="15.75" thickBot="1" x14ac:dyDescent="0.3">
      <c r="A184" s="2" t="s">
        <v>182</v>
      </c>
      <c r="F184" s="15">
        <f t="shared" ref="F184:T184" si="64">SUM(F179,F172,F133,F110)</f>
        <v>18243</v>
      </c>
      <c r="G184" s="16">
        <f t="shared" si="64"/>
        <v>13577</v>
      </c>
      <c r="H184" s="16">
        <f t="shared" si="64"/>
        <v>1247</v>
      </c>
      <c r="I184" s="15">
        <f t="shared" si="64"/>
        <v>15982</v>
      </c>
      <c r="J184" s="16">
        <f t="shared" si="64"/>
        <v>13033</v>
      </c>
      <c r="K184" s="16">
        <f t="shared" si="64"/>
        <v>1486</v>
      </c>
      <c r="L184" s="15">
        <f t="shared" si="64"/>
        <v>12351</v>
      </c>
      <c r="M184" s="16">
        <f t="shared" si="64"/>
        <v>10627</v>
      </c>
      <c r="N184" s="16">
        <f t="shared" si="64"/>
        <v>1276</v>
      </c>
      <c r="O184" s="15">
        <f t="shared" si="64"/>
        <v>12138</v>
      </c>
      <c r="P184" s="16">
        <f t="shared" si="64"/>
        <v>10272</v>
      </c>
      <c r="Q184" s="16">
        <f t="shared" si="64"/>
        <v>1364</v>
      </c>
      <c r="R184" s="15">
        <f t="shared" si="64"/>
        <v>13318</v>
      </c>
      <c r="S184" s="16">
        <f t="shared" si="64"/>
        <v>10664</v>
      </c>
      <c r="T184" s="29">
        <f t="shared" si="64"/>
        <v>1639</v>
      </c>
    </row>
    <row r="186" spans="1:20" x14ac:dyDescent="0.25">
      <c r="A186" s="8" t="s">
        <v>239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92" spans="1:20" x14ac:dyDescent="0.25">
      <c r="B192" s="2"/>
      <c r="R192" s="2"/>
      <c r="S192" s="2"/>
      <c r="T192" s="2"/>
    </row>
    <row r="193" spans="2:20" x14ac:dyDescent="0.25">
      <c r="B193" s="2"/>
    </row>
    <row r="197" spans="2:20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204" spans="2:20" s="2" customFormat="1" x14ac:dyDescent="0.25"/>
    <row r="208" spans="2:20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12" spans="2:20" x14ac:dyDescent="0.25">
      <c r="B212" s="2"/>
      <c r="R212" s="2"/>
      <c r="S212" s="2"/>
      <c r="T212" s="2"/>
    </row>
    <row r="217" spans="2:20" x14ac:dyDescent="0.25">
      <c r="B217" s="2"/>
      <c r="R217" s="2"/>
      <c r="S217" s="2"/>
      <c r="T217" s="2"/>
    </row>
    <row r="219" spans="2:20" x14ac:dyDescent="0.25">
      <c r="C219" s="5"/>
    </row>
    <row r="220" spans="2:20" s="2" customFormat="1" x14ac:dyDescent="0.25"/>
    <row r="221" spans="2:20" s="2" customFormat="1" x14ac:dyDescent="0.25"/>
    <row r="224" spans="2:20" s="2" customFormat="1" x14ac:dyDescent="0.25"/>
    <row r="228" spans="2:20" s="2" customFormat="1" x14ac:dyDescent="0.25"/>
    <row r="232" spans="2:20" s="2" customFormat="1" x14ac:dyDescent="0.25"/>
    <row r="234" spans="2:20" x14ac:dyDescent="0.25">
      <c r="B234" s="2"/>
    </row>
    <row r="239" spans="2:20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2:20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2:41" x14ac:dyDescent="0.25">
      <c r="B241" s="2"/>
    </row>
    <row r="247" spans="2:41" s="2" customFormat="1" x14ac:dyDescent="0.25"/>
    <row r="249" spans="2:41" x14ac:dyDescent="0.25">
      <c r="AM249" s="1">
        <v>1</v>
      </c>
      <c r="AN249" s="1">
        <v>1</v>
      </c>
      <c r="AO249" s="1">
        <v>1</v>
      </c>
    </row>
    <row r="251" spans="2:41" s="2" customFormat="1" x14ac:dyDescent="0.25"/>
    <row r="260" spans="1:20" s="2" customFormat="1" x14ac:dyDescent="0.25"/>
    <row r="261" spans="1:20" s="2" customFormat="1" x14ac:dyDescent="0.25"/>
    <row r="262" spans="1:20" s="2" customFormat="1" x14ac:dyDescent="0.25">
      <c r="B262" s="1"/>
      <c r="C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s="2" customFormat="1" x14ac:dyDescent="0.25"/>
    <row r="264" spans="1:20" s="2" customFormat="1" x14ac:dyDescent="0.25">
      <c r="R264" s="6"/>
      <c r="S264" s="6"/>
      <c r="T264" s="6"/>
    </row>
    <row r="266" spans="1:20" x14ac:dyDescent="0.25">
      <c r="A266" s="1" t="s">
        <v>166</v>
      </c>
    </row>
  </sheetData>
  <mergeCells count="8">
    <mergeCell ref="A1:T1"/>
    <mergeCell ref="A2:T2"/>
    <mergeCell ref="A3:T3"/>
    <mergeCell ref="R4:T4"/>
    <mergeCell ref="O4:Q4"/>
    <mergeCell ref="L4:N4"/>
    <mergeCell ref="I4:K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Gachette, Yves</dc:creator>
  <cp:lastModifiedBy>Delos, Olivia J</cp:lastModifiedBy>
  <cp:lastPrinted>2014-11-28T17:47:51Z</cp:lastPrinted>
  <dcterms:created xsi:type="dcterms:W3CDTF">2013-06-18T13:42:51Z</dcterms:created>
  <dcterms:modified xsi:type="dcterms:W3CDTF">2024-11-18T13:41:36Z</dcterms:modified>
</cp:coreProperties>
</file>